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D:\!prace\Macíková\2024\Schválené\2024-03\"/>
    </mc:Choice>
  </mc:AlternateContent>
  <xr:revisionPtr revIDLastSave="0" documentId="13_ncr:1_{A410ADBD-C52B-49F3-90AF-D06CDD00FB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ykaz" sheetId="1" r:id="rId1"/>
    <sheet name="evidence odprac.doby" sheetId="4" r:id="rId2"/>
  </sheets>
  <definedNames>
    <definedName name="_xlnm.Print_Area" localSheetId="1">'evidence odprac.doby'!$A$1:$N$50</definedName>
    <definedName name="_xlnm.Print_Area" localSheetId="0">vykaz!$A$1:$N$62</definedName>
  </definedNames>
  <calcPr calcId="191029"/>
</workbook>
</file>

<file path=xl/calcChain.xml><?xml version="1.0" encoding="utf-8"?>
<calcChain xmlns="http://schemas.openxmlformats.org/spreadsheetml/2006/main">
  <c r="U11" i="4" l="1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10" i="4"/>
  <c r="T10" i="4"/>
  <c r="N3" i="4"/>
  <c r="I3" i="4"/>
  <c r="V9" i="4" s="1"/>
  <c r="V18" i="4" l="1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W10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10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X11" i="4" l="1"/>
  <c r="X12" i="4"/>
  <c r="X13" i="4"/>
  <c r="X14" i="4"/>
  <c r="X15" i="4"/>
  <c r="X16" i="4"/>
  <c r="T11" i="4"/>
  <c r="W11" i="4" s="1"/>
  <c r="T12" i="4"/>
  <c r="W12" i="4" s="1"/>
  <c r="T13" i="4"/>
  <c r="W13" i="4" s="1"/>
  <c r="T14" i="4"/>
  <c r="T15" i="4"/>
  <c r="W15" i="4" s="1"/>
  <c r="T16" i="4"/>
  <c r="W16" i="4" s="1"/>
  <c r="T17" i="4"/>
  <c r="W17" i="4" s="1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S11" i="4"/>
  <c r="S12" i="4"/>
  <c r="V12" i="4" s="1"/>
  <c r="S13" i="4"/>
  <c r="V13" i="4" s="1"/>
  <c r="S14" i="4"/>
  <c r="V14" i="4" s="1"/>
  <c r="S15" i="4"/>
  <c r="V15" i="4" s="1"/>
  <c r="S16" i="4"/>
  <c r="V16" i="4" s="1"/>
  <c r="S17" i="4"/>
  <c r="V17" i="4" s="1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10" i="4"/>
  <c r="V10" i="4" s="1"/>
  <c r="R10" i="4"/>
  <c r="Y10" i="4" s="1"/>
  <c r="R11" i="4"/>
  <c r="Y11" i="4" s="1"/>
  <c r="R12" i="4"/>
  <c r="R13" i="4"/>
  <c r="Y13" i="4" s="1"/>
  <c r="R14" i="4"/>
  <c r="Y14" i="4" s="1"/>
  <c r="R15" i="4"/>
  <c r="Y15" i="4" s="1"/>
  <c r="R16" i="4"/>
  <c r="Y16" i="4" s="1"/>
  <c r="R17" i="4"/>
  <c r="Y17" i="4" s="1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M10" i="4"/>
  <c r="M11" i="4"/>
  <c r="Q11" i="4" s="1"/>
  <c r="M12" i="4"/>
  <c r="Q12" i="4" s="1"/>
  <c r="M13" i="4"/>
  <c r="Q13" i="4" s="1"/>
  <c r="M14" i="4"/>
  <c r="Q14" i="4" s="1"/>
  <c r="M15" i="4"/>
  <c r="Q15" i="4" s="1"/>
  <c r="M16" i="4"/>
  <c r="M17" i="4"/>
  <c r="Q17" i="4" s="1"/>
  <c r="M18" i="4"/>
  <c r="Q18" i="4" s="1"/>
  <c r="M19" i="4"/>
  <c r="M20" i="4"/>
  <c r="Q20" i="4" s="1"/>
  <c r="M21" i="4"/>
  <c r="M22" i="4"/>
  <c r="M23" i="4"/>
  <c r="M24" i="4"/>
  <c r="M25" i="4"/>
  <c r="Q25" i="4" s="1"/>
  <c r="M26" i="4"/>
  <c r="Q26" i="4" s="1"/>
  <c r="M27" i="4"/>
  <c r="Q27" i="4" s="1"/>
  <c r="M28" i="4"/>
  <c r="Q28" i="4" s="1"/>
  <c r="M29" i="4"/>
  <c r="M30" i="4"/>
  <c r="M31" i="4"/>
  <c r="M32" i="4"/>
  <c r="M33" i="4"/>
  <c r="Q33" i="4" s="1"/>
  <c r="M34" i="4"/>
  <c r="Q34" i="4" s="1"/>
  <c r="M35" i="4"/>
  <c r="Q35" i="4" s="1"/>
  <c r="M36" i="4"/>
  <c r="Q36" i="4" s="1"/>
  <c r="M37" i="4"/>
  <c r="M38" i="4"/>
  <c r="M39" i="4"/>
  <c r="M40" i="4"/>
  <c r="Q16" i="4"/>
  <c r="Q19" i="4"/>
  <c r="Q21" i="4"/>
  <c r="Q22" i="4"/>
  <c r="Q23" i="4"/>
  <c r="Q24" i="4"/>
  <c r="Q29" i="4"/>
  <c r="Q30" i="4"/>
  <c r="Q31" i="4"/>
  <c r="Q32" i="4"/>
  <c r="Q37" i="4"/>
  <c r="Q38" i="4"/>
  <c r="Q39" i="4"/>
  <c r="Q40" i="4"/>
  <c r="Q10" i="4" l="1"/>
  <c r="M41" i="4"/>
  <c r="R41" i="4"/>
  <c r="M43" i="4" s="1"/>
  <c r="E38" i="1" s="1"/>
  <c r="J38" i="1" s="1"/>
  <c r="U41" i="4"/>
  <c r="M46" i="4" s="1"/>
  <c r="D47" i="1" s="1"/>
  <c r="F47" i="1" s="1"/>
  <c r="T41" i="4"/>
  <c r="M45" i="4" s="1"/>
  <c r="G33" i="1" s="1"/>
  <c r="L34" i="1" s="1"/>
  <c r="S41" i="4"/>
  <c r="M44" i="4" s="1"/>
  <c r="G28" i="1" s="1"/>
  <c r="L25" i="1"/>
  <c r="L24" i="1"/>
  <c r="F48" i="1" l="1"/>
  <c r="I47" i="1"/>
  <c r="L29" i="1"/>
  <c r="M6" i="4"/>
  <c r="M13" i="1" l="1"/>
  <c r="M14" i="1"/>
  <c r="M15" i="1"/>
  <c r="M16" i="1"/>
  <c r="M17" i="1"/>
  <c r="M18" i="1"/>
  <c r="M19" i="1"/>
  <c r="M20" i="1"/>
  <c r="I34" i="1" l="1"/>
  <c r="I33" i="1"/>
  <c r="G1" i="4" l="1"/>
  <c r="D6" i="4"/>
  <c r="L43" i="1"/>
  <c r="L42" i="1"/>
  <c r="I43" i="1"/>
  <c r="I42" i="1"/>
  <c r="G39" i="1"/>
  <c r="G38" i="1"/>
  <c r="V11" i="4" l="1"/>
  <c r="W14" i="4"/>
  <c r="X17" i="4"/>
  <c r="X41" i="4" s="1"/>
  <c r="I48" i="1" s="1"/>
  <c r="Y12" i="4"/>
  <c r="Q41" i="4"/>
  <c r="M42" i="4" s="1"/>
  <c r="H12" i="1"/>
  <c r="M12" i="1" s="1"/>
  <c r="Y41" i="4" l="1"/>
  <c r="J39" i="1" s="1"/>
  <c r="W41" i="4"/>
  <c r="L33" i="1" s="1"/>
  <c r="V41" i="4"/>
  <c r="L28" i="1" s="1"/>
  <c r="M21" i="1"/>
  <c r="J21" i="1"/>
  <c r="E51" i="1"/>
  <c r="I25" i="1"/>
  <c r="I24" i="1"/>
  <c r="I29" i="1"/>
  <c r="I28" i="1"/>
</calcChain>
</file>

<file path=xl/sharedStrings.xml><?xml version="1.0" encoding="utf-8"?>
<sst xmlns="http://schemas.openxmlformats.org/spreadsheetml/2006/main" count="168" uniqueCount="129">
  <si>
    <t>..............................</t>
  </si>
  <si>
    <t>.............................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</si>
  <si>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</si>
  <si>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</si>
  <si>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</si>
  <si>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</si>
  <si>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</si>
  <si>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</si>
  <si>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</si>
  <si>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</si>
  <si>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</si>
  <si>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</si>
  <si>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</si>
  <si>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</si>
  <si>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</si>
  <si>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</si>
  <si>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</si>
  <si>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</si>
  <si>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</si>
  <si>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</si>
  <si>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</si>
  <si>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</si>
  <si>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</si>
  <si>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</si>
  <si>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</si>
  <si>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</si>
  <si>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</si>
  <si>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</si>
  <si>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</si>
  <si>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</si>
  <si>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</si>
  <si>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</si>
  <si>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</si>
  <si>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druh práce, činnosti 
Type of work, activity</t>
  </si>
  <si>
    <t>hrazeno z SPP - střediska
Funded from Work Breakdown Structure component (SPP) - Cost centre</t>
  </si>
  <si>
    <t>zdroj
Source</t>
  </si>
  <si>
    <t>výpočet odměny ( odprac. hodiny,sazba) 
+ evid. docházky v příloze
Calculation of remuneration ( hours worked, rate)  + attendance record enclosed</t>
  </si>
  <si>
    <t>Kč
CZK</t>
  </si>
  <si>
    <t>Výkaz o práci a vyúčtování
Time and Clearance Sheet</t>
  </si>
  <si>
    <t>upraveno:
Version:</t>
  </si>
  <si>
    <t>za měsíc:
Month:</t>
  </si>
  <si>
    <t>Zaměstnanec:
Employee:</t>
  </si>
  <si>
    <t>osobní číslo:
Employee ID No.:</t>
  </si>
  <si>
    <t>K proplacení Kč:
To clear (CZK):</t>
  </si>
  <si>
    <t>Celkem odpracovaných hodin:
Total number of hours worked:</t>
  </si>
  <si>
    <t>Součty:
Sums:</t>
  </si>
  <si>
    <t>zaměstnanec
Employee</t>
  </si>
  <si>
    <t>finanční disponent (příkazce operace)
Financial Clerk (Payment Mandator)</t>
  </si>
  <si>
    <t>správce rozpočtu
Budget Administrator</t>
  </si>
  <si>
    <t>hlavní účetní
Chief Accountant</t>
  </si>
  <si>
    <t>Ve Zlíně dne:
In Zlín on:</t>
  </si>
  <si>
    <t>likvidováno dne:
Settled on:</t>
  </si>
  <si>
    <t>datum
Date</t>
  </si>
  <si>
    <t>od
From</t>
  </si>
  <si>
    <t>do
To</t>
  </si>
  <si>
    <t xml:space="preserve">počet odprac. hodin
Number of hours worked </t>
  </si>
  <si>
    <t>za práci o víkendu/for work on Saturday or/and Sunday</t>
  </si>
  <si>
    <t>za práci v noci/for night work</t>
  </si>
  <si>
    <t>za práci ve svátek/for work on a public holiday</t>
  </si>
  <si>
    <r>
      <t xml:space="preserve">Nárok na příplatek v daném měsíci:
</t>
    </r>
    <r>
      <rPr>
        <sz val="9"/>
        <rFont val="Arial CE"/>
        <charset val="238"/>
      </rPr>
      <t>Entitlement to an extra pay for the given month:</t>
    </r>
  </si>
  <si>
    <r>
      <t xml:space="preserve">Nárok na náhradu odměny při překážce na straně zaměstnavatele:
</t>
    </r>
    <r>
      <rPr>
        <sz val="9"/>
        <rFont val="Arial CE"/>
        <charset val="238"/>
      </rPr>
      <t>Entitlement to compensation for the loss of remuneration due to obstacle to work on the part of the employer:</t>
    </r>
  </si>
  <si>
    <t>Ne/No</t>
  </si>
  <si>
    <t>Ano/Yes</t>
  </si>
  <si>
    <t>Za správnost vedení docházky odpovídá /podpis nadřízeného zaměstnance/:
Attendance record certified as correct by /signature of the Superior/:</t>
  </si>
  <si>
    <r>
      <rPr>
        <b/>
        <sz val="16"/>
        <rFont val="Arial CE"/>
        <charset val="238"/>
      </rPr>
      <t xml:space="preserve">Evidence odpracované doby: 
</t>
    </r>
    <r>
      <rPr>
        <b/>
        <sz val="11"/>
        <rFont val="Arial CE"/>
        <charset val="238"/>
      </rPr>
      <t>(dle § 96 zákoníku práce)  za kalendářní měsíc:</t>
    </r>
  </si>
  <si>
    <r>
      <rPr>
        <b/>
        <sz val="12"/>
        <rFont val="Arial CE"/>
        <family val="2"/>
        <charset val="238"/>
      </rPr>
      <t xml:space="preserve">Record of hours worked: 
</t>
    </r>
    <r>
      <rPr>
        <b/>
        <sz val="11"/>
        <rFont val="Arial CE"/>
        <charset val="238"/>
      </rPr>
      <t>(pursuant to § 96 of the Labour Code) per calendar month:</t>
    </r>
  </si>
  <si>
    <t>přestávka od-do
Break from-to</t>
  </si>
  <si>
    <t>Čerpání dovolené/Using vacation:</t>
  </si>
  <si>
    <t>Kolik hodin/How many hours:</t>
  </si>
  <si>
    <t>Dny čerpání/Drawdown days:</t>
  </si>
  <si>
    <t>Počet směn/Number of shifts:</t>
  </si>
  <si>
    <t>Náhrada mzdy za svátek (nerozvrhováno, neodpracováno):
Wage compensation for a public holiday (not scheduled, not worked):</t>
  </si>
  <si>
    <r>
      <t xml:space="preserve">Překážka na straně zaměstnance bez nároku na náhradu odměny:
</t>
    </r>
    <r>
      <rPr>
        <sz val="9"/>
        <rFont val="Arial CE"/>
        <charset val="238"/>
      </rPr>
      <t>Obstacle at work on the part of the employee without the right to compensation for the loss of remuneration:</t>
    </r>
  </si>
  <si>
    <t>sazba/rate</t>
  </si>
  <si>
    <t>odprac. hodiny/hours worked</t>
  </si>
  <si>
    <t>Vyplňte pouze žlutou oblast!</t>
  </si>
  <si>
    <t>Fakulta technologická
Faculty of Technology</t>
  </si>
  <si>
    <t>Fakulta logistiky a krizového řízení
Faculty of Logistics and Crisis Management</t>
  </si>
  <si>
    <t>Fakulta aplikované informatiky
Fakulta of Applied Informatics</t>
  </si>
  <si>
    <t>Fakulta multimediálních komunikací
Faculty of Multimedia Communications</t>
  </si>
  <si>
    <t>Fakulta managementu a ekonomiky
Faculty of Management and Economics</t>
  </si>
  <si>
    <t>Fakulta humanitních studií
Faculty of Humanities</t>
  </si>
  <si>
    <t>Univerzitní institut
University Institute</t>
  </si>
  <si>
    <t>Koleje a menza
Halls of Residence and Refectoy</t>
  </si>
  <si>
    <t>Knihovna
Library</t>
  </si>
  <si>
    <t>Rektorát
Rectorate</t>
  </si>
  <si>
    <t xml:space="preserve">Univerzita Tomáše Bati ve Zlíně, 
Tomas Bata University in Zlín, </t>
  </si>
  <si>
    <t>D</t>
  </si>
  <si>
    <t>PZL</t>
  </si>
  <si>
    <t>PZC</t>
  </si>
  <si>
    <t>N</t>
  </si>
  <si>
    <t>směna / shift</t>
  </si>
  <si>
    <t>dovolená / vacation</t>
  </si>
  <si>
    <t>překážka na straně zaměstnavatele / obstacle to work on the part of the employer:</t>
  </si>
  <si>
    <t xml:space="preserve">překážka na straně zaměstnance / Obstacle at work on the part of the employee </t>
  </si>
  <si>
    <t>nemoc / illness</t>
  </si>
  <si>
    <t>S</t>
  </si>
  <si>
    <t>typ
Type</t>
  </si>
  <si>
    <t>Celkem hodin za dovolenou za vykazovaný měsíc:
Total number of hours vacation per the reported month:</t>
  </si>
  <si>
    <t>Celkem hodin za překážky na straně zaměstnavatele za vykazovaný měsíc:
The total number of hours for obstacles to work on the part of the employer per the reported month:</t>
  </si>
  <si>
    <t>Celkem hodin za překážky na straně zaměstnance za vykazovaný měsíc:
The total number of hours of work obstacles on the part of the employee per the reported month:</t>
  </si>
  <si>
    <t>poznámka
Note</t>
  </si>
  <si>
    <t>S - směna / shift</t>
  </si>
  <si>
    <t>D - dovolená / vacation</t>
  </si>
  <si>
    <t>PZL - překážka na straně zaměstnavatele / obstacle at work on the part of the employer</t>
  </si>
  <si>
    <t>PZC - překážka na straně zaměstnance / obstacle at work on the part of the employee</t>
  </si>
  <si>
    <t>N - nemoc / illness</t>
  </si>
  <si>
    <t>2024-03</t>
  </si>
  <si>
    <t>Celkem odpracovaných hodin za vykazovaný měsíc:
Total number of hours worked per the reported month:</t>
  </si>
  <si>
    <t>Celkem odpracovaných směn za vykazovaný měsíc:
Total number of shifts worked per the reported month:</t>
  </si>
  <si>
    <t>Popis typu / Description of type</t>
  </si>
  <si>
    <t xml:space="preserve"> - dohody o pracovní činnosti | to a Subcontract Agreement</t>
  </si>
  <si>
    <t xml:space="preserve"> - dohody o provedení práce | to a Contract for Services</t>
  </si>
  <si>
    <t>Leden | January</t>
  </si>
  <si>
    <t>Únor | February</t>
  </si>
  <si>
    <t>Březen | March</t>
  </si>
  <si>
    <t>Duben | April</t>
  </si>
  <si>
    <t>Květen | May</t>
  </si>
  <si>
    <t>Červen | June</t>
  </si>
  <si>
    <t>Červenec | July</t>
  </si>
  <si>
    <t>Srpen | August</t>
  </si>
  <si>
    <t>Září | September</t>
  </si>
  <si>
    <t>Říjen | October</t>
  </si>
  <si>
    <t>Listopad | November</t>
  </si>
  <si>
    <t>Prosinec | December</t>
  </si>
  <si>
    <t>Nemoc / Illness:</t>
  </si>
  <si>
    <t>rok:
Year:</t>
  </si>
  <si>
    <t>Rok:
Year:</t>
  </si>
  <si>
    <t>Celkem hodin nemoci za vykazovaný měsíc:
Total sick hours per the reported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</si>
</sst>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mmmm\ yyyy"/>
  </numFmts>
  <fonts count="2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rgb="FFFF0000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i/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8"/>
      <name val="Arial CE"/>
      <charset val="238"/>
    </font>
    <font>
      <b/>
      <i/>
      <sz val="7"/>
      <name val="Arial CE"/>
      <charset val="238"/>
    </font>
    <font>
      <b/>
      <i/>
      <sz val="9"/>
      <name val="Arial CE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  <font>
      <b/>
      <sz val="14"/>
      <name val="Arial CE"/>
      <family val="2"/>
      <charset val="238"/>
    </font>
    <font>
      <b/>
      <sz val="12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/>
    <xf numFmtId="0" fontId="0" fillId="0" borderId="0" xfId="0" applyBorder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19" xfId="0" applyFont="1" applyBorder="1" applyProtection="1">
      <protection locked="0"/>
    </xf>
    <xf numFmtId="0" fontId="9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14" fontId="0" fillId="0" borderId="0" xfId="0" applyNumberFormat="1" applyAlignment="1" applyProtection="1"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Font="1" applyFill="1" applyAlignment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5" fillId="0" borderId="22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4" fontId="7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Fill="1" applyBorder="1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18" fillId="0" borderId="5" xfId="0" applyFont="1" applyBorder="1" applyAlignment="1">
      <alignment horizontal="right" wrapText="1"/>
    </xf>
    <xf numFmtId="0" fontId="18" fillId="0" borderId="33" xfId="0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20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1" fontId="21" fillId="0" borderId="45" xfId="0" applyNumberFormat="1" applyFont="1" applyBorder="1" applyAlignment="1">
      <alignment horizontal="center" vertical="center"/>
    </xf>
    <xf numFmtId="20" fontId="15" fillId="0" borderId="35" xfId="0" applyNumberFormat="1" applyFont="1" applyBorder="1" applyAlignment="1">
      <alignment horizontal="center" vertical="center"/>
    </xf>
    <xf numFmtId="20" fontId="15" fillId="0" borderId="36" xfId="0" applyNumberFormat="1" applyFont="1" applyBorder="1" applyAlignment="1">
      <alignment horizontal="center" vertical="center"/>
    </xf>
    <xf numFmtId="20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0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0" fontId="15" fillId="0" borderId="43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4" fontId="15" fillId="0" borderId="46" xfId="0" applyNumberFormat="1" applyFont="1" applyBorder="1" applyAlignment="1">
      <alignment horizontal="center" vertical="center"/>
    </xf>
    <xf numFmtId="0" fontId="18" fillId="0" borderId="45" xfId="0" applyFont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0" fillId="0" borderId="47" xfId="0" applyFont="1" applyBorder="1" applyAlignment="1">
      <alignment horizontal="left" wrapText="1"/>
    </xf>
    <xf numFmtId="0" fontId="0" fillId="0" borderId="39" xfId="0" applyFont="1" applyBorder="1" applyAlignment="1">
      <alignment horizontal="left" wrapText="1"/>
    </xf>
    <xf numFmtId="0" fontId="0" fillId="0" borderId="40" xfId="0" applyFont="1" applyBorder="1" applyAlignment="1">
      <alignment horizontal="left" wrapText="1"/>
    </xf>
    <xf numFmtId="0" fontId="0" fillId="0" borderId="0" xfId="0" applyNumberFormat="1" applyAlignment="1" applyProtection="1">
      <protection locked="0"/>
    </xf>
    <xf numFmtId="2" fontId="0" fillId="0" borderId="0" xfId="0" applyNumberFormat="1" applyAlignment="1" applyProtection="1">
      <alignment horizontal="left"/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3" fontId="0" fillId="0" borderId="18" xfId="0" applyNumberFormat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3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8" fillId="0" borderId="26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4" fontId="0" fillId="0" borderId="17" xfId="0" applyNumberFormat="1" applyFill="1" applyBorder="1" applyAlignment="1" applyProtection="1">
      <alignment horizontal="center"/>
      <protection locked="0"/>
    </xf>
    <xf numFmtId="4" fontId="0" fillId="0" borderId="0" xfId="0" applyNumberFormat="1" applyFill="1" applyBorder="1" applyAlignment="1" applyProtection="1">
      <alignment horizontal="center"/>
      <protection locked="0"/>
    </xf>
    <xf numFmtId="4" fontId="0" fillId="0" borderId="15" xfId="0" applyNumberFormat="1" applyFill="1" applyBorder="1" applyAlignment="1" applyProtection="1">
      <alignment horizontal="center"/>
      <protection locked="0"/>
    </xf>
    <xf numFmtId="4" fontId="0" fillId="0" borderId="6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 applyProtection="1">
      <alignment horizontal="center"/>
      <protection locked="0"/>
    </xf>
    <xf numFmtId="3" fontId="0" fillId="0" borderId="9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2" fillId="0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0" fillId="0" borderId="2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8" fillId="0" borderId="27" xfId="0" applyFont="1" applyBorder="1" applyAlignment="1" applyProtection="1">
      <alignment horizontal="center" wrapText="1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8" fillId="0" borderId="24" xfId="0" applyFont="1" applyBorder="1" applyAlignment="1" applyProtection="1">
      <alignment horizontal="center" wrapText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5" fillId="0" borderId="17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alignment horizontal="center"/>
      <protection locked="0"/>
    </xf>
    <xf numFmtId="4" fontId="0" fillId="0" borderId="10" xfId="0" applyNumberForma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3" fontId="0" fillId="0" borderId="10" xfId="0" applyNumberFormat="1" applyFill="1" applyBorder="1" applyAlignment="1" applyProtection="1">
      <alignment horizontal="center"/>
      <protection locked="0"/>
    </xf>
    <xf numFmtId="3" fontId="0" fillId="0" borderId="3" xfId="0" applyNumberForma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right" vertical="center" wrapText="1"/>
      <protection locked="0"/>
    </xf>
    <xf numFmtId="0" fontId="20" fillId="0" borderId="11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9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Border="1" applyAlignment="1" applyProtection="1">
      <alignment horizontal="left" vertical="center"/>
      <protection locked="0"/>
    </xf>
    <xf numFmtId="49" fontId="24" fillId="0" borderId="22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2" xfId="0" applyFont="1" applyBorder="1" applyAlignment="1">
      <alignment horizontal="center"/>
    </xf>
  </cellXfs>
  <cellStyles count="1">
    <cellStyle name="Normální" xfId="0" builtinId="0"/>
  </cellStyles>
  <dxfs count="1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AFD8B"/>
      <color rgb="FFF1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Z62"/>
  <sheetViews>
    <sheetView tabSelected="1" zoomScaleNormal="100" zoomScaleSheetLayoutView="100" workbookViewId="0">
      <selection activeCell="C8" sqref="C8:H8"/>
    </sheetView>
  </sheetViews>
  <sheetFormatPr defaultRowHeight="12.75" x14ac:dyDescent="0.2"/>
  <cols>
    <col min="4" max="4" width="11.85546875" customWidth="1"/>
    <col min="5" max="5" width="13.85546875" customWidth="1"/>
    <col min="6" max="6" width="13" customWidth="1"/>
    <col min="7" max="7" width="10.42578125" customWidth="1"/>
    <col min="8" max="8" width="9.7109375" customWidth="1"/>
    <col min="9" max="9" width="11.5703125" customWidth="1"/>
    <col min="10" max="10" width="12.5703125" customWidth="1"/>
    <col min="11" max="11" width="9.140625" customWidth="1"/>
    <col min="12" max="12" width="10.140625" bestFit="1" customWidth="1"/>
    <col min="13" max="13" width="10.42578125" customWidth="1"/>
    <col min="14" max="14" width="14.28515625" customWidth="1"/>
    <col min="15" max="15" width="14.42578125" customWidth="1"/>
    <col min="16" max="16" width="24.85546875" hidden="1" customWidth="1"/>
    <col min="17" max="17" width="24.42578125" hidden="1" customWidth="1"/>
    <col min="18" max="18" width="8.85546875" hidden="1" customWidth="1"/>
    <col min="19" max="22" width="9.140625" hidden="1" customWidth="1"/>
    <col min="23" max="23" width="40" hidden="1" customWidth="1"/>
    <col min="24" max="24" width="4.85546875" hidden="1" customWidth="1"/>
    <col min="25" max="26" width="9.140625" hidden="1" customWidth="1"/>
  </cols>
  <sheetData>
    <row r="1" spans="1:25" ht="33" customHeight="1" x14ac:dyDescent="0.2">
      <c r="A1" s="183" t="s">
        <v>86</v>
      </c>
      <c r="B1" s="184"/>
      <c r="C1" s="184"/>
      <c r="D1" s="184"/>
      <c r="E1" s="172"/>
      <c r="F1" s="172"/>
      <c r="G1" s="172"/>
      <c r="H1" s="172"/>
      <c r="I1" s="74"/>
      <c r="J1" s="74"/>
      <c r="K1" s="5"/>
      <c r="L1" s="5"/>
      <c r="M1" s="6" t="s">
        <v>39</v>
      </c>
      <c r="N1" s="7" t="s">
        <v>107</v>
      </c>
      <c r="O1" s="64" t="s">
        <v>75</v>
      </c>
      <c r="S1" s="28"/>
      <c r="W1" s="73" t="s">
        <v>76</v>
      </c>
      <c r="X1" s="73">
        <v>1</v>
      </c>
      <c r="Y1" t="s">
        <v>113</v>
      </c>
    </row>
    <row r="2" spans="1:25" ht="25.5" x14ac:dyDescent="0.2">
      <c r="A2" s="8"/>
      <c r="B2" s="8"/>
      <c r="C2" s="8"/>
      <c r="D2" s="9"/>
      <c r="E2" s="9"/>
      <c r="F2" s="5"/>
      <c r="G2" s="5"/>
      <c r="H2" s="5"/>
      <c r="I2" s="75"/>
      <c r="J2" s="5"/>
      <c r="K2" s="5"/>
      <c r="L2" s="5"/>
      <c r="M2" s="5"/>
      <c r="N2" s="5"/>
      <c r="P2" s="42" t="s">
        <v>61</v>
      </c>
      <c r="Q2" s="42"/>
      <c r="R2" s="42" t="s">
        <v>61</v>
      </c>
      <c r="T2" t="s">
        <v>68</v>
      </c>
      <c r="W2" s="73" t="s">
        <v>77</v>
      </c>
      <c r="X2" s="73">
        <v>2</v>
      </c>
      <c r="Y2" t="s">
        <v>114</v>
      </c>
    </row>
    <row r="3" spans="1:25" ht="18" customHeight="1" x14ac:dyDescent="0.2">
      <c r="A3" s="160" t="s">
        <v>38</v>
      </c>
      <c r="B3" s="161"/>
      <c r="C3" s="161"/>
      <c r="D3" s="161"/>
      <c r="E3" s="205"/>
      <c r="F3" s="205"/>
      <c r="G3" s="205"/>
      <c r="H3" s="205"/>
      <c r="I3" s="205"/>
      <c r="J3" s="205"/>
      <c r="K3" s="205"/>
      <c r="L3" s="205"/>
      <c r="M3" s="159"/>
      <c r="N3" s="159"/>
      <c r="P3" s="42" t="s">
        <v>56</v>
      </c>
      <c r="Q3" s="42"/>
      <c r="R3" s="42" t="s">
        <v>62</v>
      </c>
      <c r="T3" t="s">
        <v>69</v>
      </c>
      <c r="W3" s="73" t="s">
        <v>78</v>
      </c>
      <c r="X3" s="73">
        <v>3</v>
      </c>
      <c r="Y3" t="s">
        <v>115</v>
      </c>
    </row>
    <row r="4" spans="1:25" ht="18" customHeight="1" x14ac:dyDescent="0.2">
      <c r="A4" s="161"/>
      <c r="B4" s="161"/>
      <c r="C4" s="161"/>
      <c r="D4" s="161"/>
      <c r="E4" s="206"/>
      <c r="F4" s="206"/>
      <c r="G4" s="206"/>
      <c r="H4" s="206"/>
      <c r="I4" s="206"/>
      <c r="J4" s="206"/>
      <c r="K4" s="206"/>
      <c r="L4" s="206"/>
      <c r="M4" s="159"/>
      <c r="N4" s="159"/>
      <c r="P4" s="42" t="s">
        <v>57</v>
      </c>
      <c r="Q4" s="42"/>
      <c r="R4" s="42"/>
      <c r="W4" s="73" t="s">
        <v>79</v>
      </c>
      <c r="X4" s="73">
        <v>4</v>
      </c>
      <c r="Y4" t="s">
        <v>116</v>
      </c>
    </row>
    <row r="5" spans="1:25" ht="25.5" x14ac:dyDescent="0.25">
      <c r="A5" s="5"/>
      <c r="B5" s="5"/>
      <c r="C5" s="5"/>
      <c r="D5" s="5"/>
      <c r="E5" s="10"/>
      <c r="F5" s="11"/>
      <c r="G5" s="11"/>
      <c r="H5" s="11"/>
      <c r="I5" s="11"/>
      <c r="J5" s="5"/>
      <c r="K5" s="5"/>
      <c r="L5" s="5"/>
      <c r="M5" s="114"/>
      <c r="N5" s="114"/>
      <c r="P5" s="42" t="s">
        <v>58</v>
      </c>
      <c r="Q5" s="42"/>
      <c r="R5" s="42"/>
      <c r="W5" s="73" t="s">
        <v>80</v>
      </c>
      <c r="X5" s="73">
        <v>5</v>
      </c>
      <c r="Y5" t="s">
        <v>117</v>
      </c>
    </row>
    <row r="6" spans="1:25" ht="28.5" customHeight="1" x14ac:dyDescent="0.25">
      <c r="A6" s="5"/>
      <c r="B6" s="5"/>
      <c r="C6" s="5"/>
      <c r="D6" s="5"/>
      <c r="E6" s="10"/>
      <c r="F6" s="12" t="s">
        <v>40</v>
      </c>
      <c r="G6" s="145"/>
      <c r="H6" s="145"/>
      <c r="I6" s="145"/>
      <c r="J6" s="12" t="s">
        <v>126</v>
      </c>
      <c r="K6" s="204"/>
      <c r="L6" s="5"/>
      <c r="M6" s="5"/>
      <c r="N6" s="5"/>
      <c r="W6" s="73" t="s">
        <v>81</v>
      </c>
      <c r="X6" s="73">
        <v>6</v>
      </c>
      <c r="Y6" t="s">
        <v>118</v>
      </c>
    </row>
    <row r="7" spans="1:25" ht="25.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W7" s="73" t="s">
        <v>82</v>
      </c>
      <c r="X7" s="73">
        <v>7</v>
      </c>
      <c r="Y7" t="s">
        <v>119</v>
      </c>
    </row>
    <row r="8" spans="1:25" ht="30" customHeight="1" x14ac:dyDescent="0.2">
      <c r="A8" s="185" t="s">
        <v>41</v>
      </c>
      <c r="B8" s="185"/>
      <c r="C8" s="158"/>
      <c r="D8" s="158"/>
      <c r="E8" s="158"/>
      <c r="F8" s="158"/>
      <c r="G8" s="158"/>
      <c r="H8" s="158"/>
      <c r="I8" s="5"/>
      <c r="J8" s="5"/>
      <c r="K8" s="162" t="s">
        <v>42</v>
      </c>
      <c r="L8" s="163"/>
      <c r="M8" s="157"/>
      <c r="N8" s="157"/>
      <c r="P8" t="s">
        <v>111</v>
      </c>
      <c r="W8" s="73" t="s">
        <v>83</v>
      </c>
      <c r="X8" s="73">
        <v>8</v>
      </c>
      <c r="Y8" t="s">
        <v>120</v>
      </c>
    </row>
    <row r="9" spans="1:25" ht="26.25" thickBot="1" x14ac:dyDescent="0.25">
      <c r="A9" s="13"/>
      <c r="B9" s="13"/>
      <c r="C9" s="13"/>
      <c r="D9" s="13"/>
      <c r="E9" s="13"/>
      <c r="F9" s="13"/>
      <c r="G9" s="13"/>
      <c r="H9" s="5"/>
      <c r="I9" s="5"/>
      <c r="J9" s="5"/>
      <c r="K9" s="5"/>
      <c r="L9" s="5"/>
      <c r="M9" s="5"/>
      <c r="N9" s="5"/>
      <c r="P9" t="s">
        <v>112</v>
      </c>
      <c r="W9" s="73" t="s">
        <v>84</v>
      </c>
      <c r="X9" s="73">
        <v>9</v>
      </c>
      <c r="Y9" t="s">
        <v>121</v>
      </c>
    </row>
    <row r="10" spans="1:25" ht="54" customHeight="1" x14ac:dyDescent="0.2">
      <c r="A10" s="118" t="s">
        <v>33</v>
      </c>
      <c r="B10" s="119"/>
      <c r="C10" s="120"/>
      <c r="D10" s="119" t="s">
        <v>34</v>
      </c>
      <c r="E10" s="124"/>
      <c r="F10" s="126" t="s">
        <v>35</v>
      </c>
      <c r="G10" s="119"/>
      <c r="H10" s="154" t="s">
        <v>36</v>
      </c>
      <c r="I10" s="155"/>
      <c r="J10" s="155"/>
      <c r="K10" s="155"/>
      <c r="L10" s="156"/>
      <c r="M10" s="119" t="s">
        <v>37</v>
      </c>
      <c r="N10" s="120"/>
      <c r="W10" s="73" t="s">
        <v>85</v>
      </c>
      <c r="X10" s="73">
        <v>10</v>
      </c>
      <c r="Y10" t="s">
        <v>122</v>
      </c>
    </row>
    <row r="11" spans="1:25" ht="27" customHeight="1" thickBot="1" x14ac:dyDescent="0.25">
      <c r="A11" s="121"/>
      <c r="B11" s="122"/>
      <c r="C11" s="123"/>
      <c r="D11" s="122"/>
      <c r="E11" s="125"/>
      <c r="F11" s="127"/>
      <c r="G11" s="122"/>
      <c r="H11" s="128" t="s">
        <v>74</v>
      </c>
      <c r="I11" s="129"/>
      <c r="J11" s="130"/>
      <c r="K11" s="129" t="s">
        <v>73</v>
      </c>
      <c r="L11" s="131"/>
      <c r="M11" s="122"/>
      <c r="N11" s="123"/>
      <c r="X11" s="73">
        <v>11</v>
      </c>
      <c r="Y11" t="s">
        <v>123</v>
      </c>
    </row>
    <row r="12" spans="1:25" ht="13.5" customHeight="1" x14ac:dyDescent="0.2">
      <c r="A12" s="147"/>
      <c r="B12" s="148"/>
      <c r="C12" s="111"/>
      <c r="D12" s="164"/>
      <c r="E12" s="165"/>
      <c r="F12" s="166"/>
      <c r="G12" s="167"/>
      <c r="H12" s="170">
        <f>'evidence odprac.doby'!M41</f>
        <v>0</v>
      </c>
      <c r="I12" s="171"/>
      <c r="J12" s="171"/>
      <c r="K12" s="176"/>
      <c r="L12" s="177"/>
      <c r="M12" s="108" t="str">
        <f>IF(IF(H12=" ",0,H12)*IF(K12=0,0,K12)=0," ",H12*K12)</f>
        <v xml:space="preserve"> </v>
      </c>
      <c r="N12" s="109"/>
      <c r="X12" s="73">
        <v>12</v>
      </c>
      <c r="Y12" t="s">
        <v>124</v>
      </c>
    </row>
    <row r="13" spans="1:25" ht="13.5" customHeight="1" x14ac:dyDescent="0.2">
      <c r="A13" s="147"/>
      <c r="B13" s="148"/>
      <c r="C13" s="111"/>
      <c r="D13" s="110"/>
      <c r="E13" s="111"/>
      <c r="F13" s="168"/>
      <c r="G13" s="169"/>
      <c r="H13" s="132"/>
      <c r="I13" s="133"/>
      <c r="J13" s="133"/>
      <c r="K13" s="112"/>
      <c r="L13" s="113"/>
      <c r="M13" s="108" t="str">
        <f t="shared" ref="M13:M20" si="0">IF(IF(H13=" ",0,H13)*IF(K13=0,0,K13)=0," ",H13*K13)</f>
        <v xml:space="preserve"> </v>
      </c>
      <c r="N13" s="109"/>
    </row>
    <row r="14" spans="1:25" ht="13.5" customHeight="1" x14ac:dyDescent="0.2">
      <c r="A14" s="147"/>
      <c r="B14" s="148"/>
      <c r="C14" s="111"/>
      <c r="D14" s="110"/>
      <c r="E14" s="111"/>
      <c r="F14" s="168"/>
      <c r="G14" s="169"/>
      <c r="H14" s="132"/>
      <c r="I14" s="133"/>
      <c r="J14" s="133"/>
      <c r="K14" s="112"/>
      <c r="L14" s="113"/>
      <c r="M14" s="108" t="str">
        <f t="shared" si="0"/>
        <v xml:space="preserve"> </v>
      </c>
      <c r="N14" s="109"/>
    </row>
    <row r="15" spans="1:25" ht="13.5" customHeight="1" x14ac:dyDescent="0.2">
      <c r="A15" s="147"/>
      <c r="B15" s="148"/>
      <c r="C15" s="111"/>
      <c r="D15" s="110"/>
      <c r="E15" s="111"/>
      <c r="F15" s="110"/>
      <c r="G15" s="111"/>
      <c r="H15" s="132"/>
      <c r="I15" s="133"/>
      <c r="J15" s="133"/>
      <c r="K15" s="112"/>
      <c r="L15" s="113"/>
      <c r="M15" s="108" t="str">
        <f t="shared" si="0"/>
        <v xml:space="preserve"> </v>
      </c>
      <c r="N15" s="109"/>
    </row>
    <row r="16" spans="1:25" x14ac:dyDescent="0.2">
      <c r="A16" s="147"/>
      <c r="B16" s="148"/>
      <c r="C16" s="111"/>
      <c r="D16" s="110"/>
      <c r="E16" s="111"/>
      <c r="F16" s="110"/>
      <c r="G16" s="111"/>
      <c r="H16" s="132"/>
      <c r="I16" s="133"/>
      <c r="J16" s="133"/>
      <c r="K16" s="112"/>
      <c r="L16" s="113"/>
      <c r="M16" s="108" t="str">
        <f t="shared" si="0"/>
        <v xml:space="preserve"> </v>
      </c>
      <c r="N16" s="109"/>
    </row>
    <row r="17" spans="1:20" x14ac:dyDescent="0.2">
      <c r="A17" s="147"/>
      <c r="B17" s="148"/>
      <c r="C17" s="111"/>
      <c r="D17" s="110"/>
      <c r="E17" s="111"/>
      <c r="F17" s="110"/>
      <c r="G17" s="111"/>
      <c r="H17" s="132"/>
      <c r="I17" s="133"/>
      <c r="J17" s="133"/>
      <c r="K17" s="112"/>
      <c r="L17" s="113"/>
      <c r="M17" s="108" t="str">
        <f t="shared" si="0"/>
        <v xml:space="preserve"> </v>
      </c>
      <c r="N17" s="109"/>
    </row>
    <row r="18" spans="1:20" x14ac:dyDescent="0.2">
      <c r="A18" s="147"/>
      <c r="B18" s="148"/>
      <c r="C18" s="111"/>
      <c r="D18" s="110"/>
      <c r="E18" s="111"/>
      <c r="F18" s="110"/>
      <c r="G18" s="111"/>
      <c r="H18" s="132"/>
      <c r="I18" s="133"/>
      <c r="J18" s="133"/>
      <c r="K18" s="112"/>
      <c r="L18" s="113"/>
      <c r="M18" s="108" t="str">
        <f t="shared" si="0"/>
        <v xml:space="preserve"> </v>
      </c>
      <c r="N18" s="109"/>
    </row>
    <row r="19" spans="1:20" x14ac:dyDescent="0.2">
      <c r="A19" s="147"/>
      <c r="B19" s="148"/>
      <c r="C19" s="111"/>
      <c r="D19" s="110"/>
      <c r="E19" s="111"/>
      <c r="F19" s="110"/>
      <c r="G19" s="111"/>
      <c r="H19" s="132"/>
      <c r="I19" s="133"/>
      <c r="J19" s="133"/>
      <c r="K19" s="112"/>
      <c r="L19" s="113"/>
      <c r="M19" s="108" t="str">
        <f t="shared" si="0"/>
        <v xml:space="preserve"> </v>
      </c>
      <c r="N19" s="109"/>
    </row>
    <row r="20" spans="1:20" ht="13.5" thickBot="1" x14ac:dyDescent="0.25">
      <c r="A20" s="152"/>
      <c r="B20" s="153"/>
      <c r="C20" s="117"/>
      <c r="D20" s="116"/>
      <c r="E20" s="117"/>
      <c r="F20" s="116"/>
      <c r="G20" s="117"/>
      <c r="H20" s="134"/>
      <c r="I20" s="135"/>
      <c r="J20" s="135"/>
      <c r="K20" s="136"/>
      <c r="L20" s="137"/>
      <c r="M20" s="108" t="str">
        <f t="shared" si="0"/>
        <v xml:space="preserve"> </v>
      </c>
      <c r="N20" s="109"/>
    </row>
    <row r="21" spans="1:20" s="2" customFormat="1" ht="31.5" customHeight="1" thickBot="1" x14ac:dyDescent="0.25">
      <c r="A21" s="14" t="s">
        <v>45</v>
      </c>
      <c r="B21" s="15"/>
      <c r="C21" s="16"/>
      <c r="D21" s="16"/>
      <c r="E21" s="17"/>
      <c r="F21" s="186" t="s">
        <v>44</v>
      </c>
      <c r="G21" s="187"/>
      <c r="H21" s="187"/>
      <c r="I21" s="188"/>
      <c r="J21" s="57">
        <f>SUM(H12:J20)</f>
        <v>0</v>
      </c>
      <c r="K21" s="150" t="s">
        <v>43</v>
      </c>
      <c r="L21" s="151"/>
      <c r="M21" s="141">
        <f>SUM(M12:N20)</f>
        <v>0</v>
      </c>
      <c r="N21" s="142"/>
    </row>
    <row r="22" spans="1:20" x14ac:dyDescent="0.2">
      <c r="A22" s="5"/>
      <c r="B22" s="5"/>
      <c r="C22" s="5"/>
      <c r="D22" s="5"/>
      <c r="E22" s="5"/>
      <c r="F22" s="18"/>
      <c r="G22" s="18"/>
      <c r="H22" s="18"/>
      <c r="I22" s="18"/>
      <c r="J22" s="5"/>
      <c r="K22" s="5"/>
      <c r="L22" s="5"/>
      <c r="M22" s="5"/>
      <c r="N22" s="5"/>
    </row>
    <row r="23" spans="1:20" x14ac:dyDescent="0.2">
      <c r="A23" s="5"/>
      <c r="B23" s="5"/>
      <c r="C23" s="5"/>
      <c r="D23" s="5"/>
      <c r="E23" s="5"/>
      <c r="F23" s="56"/>
      <c r="G23" s="56"/>
      <c r="H23" s="56"/>
      <c r="I23" s="56"/>
      <c r="J23" s="5"/>
      <c r="K23" s="5"/>
      <c r="L23" s="5"/>
      <c r="M23" s="5"/>
      <c r="N23" s="5"/>
    </row>
    <row r="24" spans="1:20" x14ac:dyDescent="0.2">
      <c r="A24" s="178" t="s">
        <v>59</v>
      </c>
      <c r="B24" s="178"/>
      <c r="C24" s="178"/>
      <c r="D24" s="178"/>
      <c r="E24" s="59" t="s">
        <v>61</v>
      </c>
      <c r="F24" s="59"/>
      <c r="G24" s="60"/>
      <c r="H24" s="60"/>
      <c r="I24" s="181" t="str">
        <f>IF(E24="NE/No","","dne:/on:")</f>
        <v/>
      </c>
      <c r="J24" s="181"/>
      <c r="K24" s="181"/>
      <c r="L24" s="19" t="str">
        <f>IF(E24="Ne/No","",0)</f>
        <v/>
      </c>
      <c r="M24" s="5"/>
      <c r="N24" s="5"/>
      <c r="S24" s="28"/>
    </row>
    <row r="25" spans="1:20" x14ac:dyDescent="0.2">
      <c r="A25" s="178"/>
      <c r="B25" s="178"/>
      <c r="C25" s="178"/>
      <c r="D25" s="178"/>
      <c r="E25" s="5"/>
      <c r="F25" s="18"/>
      <c r="I25" s="181" t="str">
        <f>IF(E24="NE/No","","hodinový rozsah:/number of hours:")</f>
        <v/>
      </c>
      <c r="J25" s="181"/>
      <c r="K25" s="181"/>
      <c r="L25" s="41" t="str">
        <f>IF(E24="Ne/No","",0)</f>
        <v/>
      </c>
      <c r="M25" s="5"/>
      <c r="N25" s="5"/>
      <c r="T25" s="30"/>
    </row>
    <row r="26" spans="1:20" x14ac:dyDescent="0.2">
      <c r="A26" s="51"/>
      <c r="B26" s="51"/>
      <c r="C26" s="51"/>
      <c r="D26" s="51"/>
      <c r="E26" s="5"/>
      <c r="F26" s="50"/>
      <c r="I26" s="52"/>
      <c r="J26" s="52"/>
      <c r="K26" s="52"/>
      <c r="L26" s="41"/>
      <c r="M26" s="5"/>
      <c r="N26" s="5"/>
      <c r="T26" s="30"/>
    </row>
    <row r="27" spans="1:20" x14ac:dyDescent="0.2">
      <c r="A27" s="5"/>
      <c r="B27" s="5"/>
      <c r="C27" s="5"/>
      <c r="D27" s="5"/>
      <c r="E27" s="5"/>
      <c r="F27" s="18"/>
      <c r="G27" s="18"/>
      <c r="H27" s="18"/>
      <c r="I27" s="42"/>
      <c r="J27" s="42"/>
      <c r="K27" s="42"/>
      <c r="L27" s="5"/>
      <c r="M27" s="5"/>
      <c r="N27" s="5"/>
    </row>
    <row r="28" spans="1:20" ht="12.75" customHeight="1" x14ac:dyDescent="0.2">
      <c r="A28" s="178" t="s">
        <v>60</v>
      </c>
      <c r="B28" s="178"/>
      <c r="C28" s="178"/>
      <c r="D28" s="178"/>
      <c r="E28" s="178"/>
      <c r="F28" s="178"/>
      <c r="G28" s="61" t="str">
        <f>IF('evidence odprac.doby'!M44=0,"Ne/No","Ano/Yes")</f>
        <v>Ne/No</v>
      </c>
      <c r="I28" s="179" t="str">
        <f>IF(G28="NE/No","","dne:/on:")</f>
        <v/>
      </c>
      <c r="J28" s="179"/>
      <c r="K28" s="179"/>
      <c r="L28" s="106" t="str">
        <f>IF(G28="NE/No","",'evidence odprac.doby'!V41)</f>
        <v/>
      </c>
      <c r="M28" s="5"/>
      <c r="N28" s="5"/>
      <c r="S28" s="28"/>
    </row>
    <row r="29" spans="1:20" ht="12.75" customHeight="1" x14ac:dyDescent="0.2">
      <c r="A29" s="178"/>
      <c r="B29" s="178"/>
      <c r="C29" s="178"/>
      <c r="D29" s="178"/>
      <c r="E29" s="178"/>
      <c r="F29" s="178"/>
      <c r="G29" s="18"/>
      <c r="I29" s="180" t="str">
        <f>IF(G28="NE/No","","hodinový rozsah:/number of hours:")</f>
        <v/>
      </c>
      <c r="J29" s="180"/>
      <c r="K29" s="180"/>
      <c r="L29" s="20" t="str">
        <f>IF(G28="NE/No","",'evidence odprac.doby'!M44)</f>
        <v/>
      </c>
      <c r="M29" s="5"/>
      <c r="N29" s="5"/>
    </row>
    <row r="30" spans="1:20" x14ac:dyDescent="0.2">
      <c r="A30" s="178"/>
      <c r="B30" s="178"/>
      <c r="C30" s="178"/>
      <c r="D30" s="178"/>
      <c r="E30" s="178"/>
      <c r="F30" s="178"/>
      <c r="G30" s="37"/>
      <c r="I30" s="40"/>
      <c r="J30" s="40"/>
      <c r="K30" s="32"/>
      <c r="L30" s="5"/>
      <c r="M30" s="5"/>
      <c r="N30" s="5"/>
    </row>
    <row r="31" spans="1:20" x14ac:dyDescent="0.2">
      <c r="A31" s="51"/>
      <c r="B31" s="51"/>
      <c r="C31" s="51"/>
      <c r="D31" s="51"/>
      <c r="E31" s="51"/>
      <c r="F31" s="51"/>
      <c r="G31" s="50"/>
      <c r="I31" s="40"/>
      <c r="J31" s="40"/>
      <c r="K31" s="32"/>
      <c r="L31" s="5"/>
      <c r="M31" s="5"/>
      <c r="N31" s="5"/>
    </row>
    <row r="32" spans="1:20" x14ac:dyDescent="0.2">
      <c r="A32" s="5"/>
      <c r="B32" s="5"/>
      <c r="C32" s="5"/>
      <c r="D32" s="5"/>
      <c r="E32" s="5"/>
      <c r="F32" s="18"/>
      <c r="G32" s="21"/>
      <c r="H32" s="21"/>
      <c r="I32" s="20"/>
      <c r="J32" s="5"/>
      <c r="K32" s="5"/>
      <c r="L32" s="5"/>
      <c r="M32" s="5"/>
      <c r="N32" s="5"/>
    </row>
    <row r="33" spans="1:15" x14ac:dyDescent="0.2">
      <c r="A33" s="182" t="s">
        <v>72</v>
      </c>
      <c r="B33" s="182"/>
      <c r="C33" s="182"/>
      <c r="D33" s="182"/>
      <c r="E33" s="182"/>
      <c r="F33" s="182"/>
      <c r="G33" s="61" t="str">
        <f>IF('evidence odprac.doby'!M45=0,"Ne/No","Ano/Yes")</f>
        <v>Ne/No</v>
      </c>
      <c r="I33" s="179" t="str">
        <f>IF(G33="NE/No","","dne:/on:")</f>
        <v/>
      </c>
      <c r="J33" s="179"/>
      <c r="K33" s="179"/>
      <c r="L33" s="31" t="str">
        <f>IF(G33="NE/No","",'evidence odprac.doby'!W41)</f>
        <v/>
      </c>
      <c r="M33" s="5"/>
      <c r="N33" s="5"/>
    </row>
    <row r="34" spans="1:15" x14ac:dyDescent="0.2">
      <c r="A34" s="182"/>
      <c r="B34" s="182"/>
      <c r="C34" s="182"/>
      <c r="D34" s="182"/>
      <c r="E34" s="182"/>
      <c r="F34" s="182"/>
      <c r="G34" s="50"/>
      <c r="I34" s="180" t="str">
        <f>IF(G33="NE/No","","hodinový rozsah:/number of hours:")</f>
        <v/>
      </c>
      <c r="J34" s="180"/>
      <c r="K34" s="180"/>
      <c r="L34" s="20" t="str">
        <f>IF(G33="NE/No","",'evidence odprac.doby'!M45)</f>
        <v/>
      </c>
      <c r="M34" s="5"/>
      <c r="N34" s="5"/>
    </row>
    <row r="35" spans="1:15" x14ac:dyDescent="0.2">
      <c r="A35" s="182"/>
      <c r="B35" s="182"/>
      <c r="C35" s="182"/>
      <c r="D35" s="182"/>
      <c r="E35" s="182"/>
      <c r="F35" s="182"/>
      <c r="G35" s="50"/>
      <c r="I35" s="40"/>
      <c r="J35" s="40"/>
      <c r="K35" s="32"/>
      <c r="L35" s="5"/>
      <c r="M35" s="5"/>
      <c r="N35" s="5"/>
    </row>
    <row r="36" spans="1:15" x14ac:dyDescent="0.2">
      <c r="A36" s="5"/>
      <c r="B36" s="5"/>
      <c r="C36" s="5"/>
      <c r="D36" s="5"/>
      <c r="E36" s="5"/>
      <c r="F36" s="50"/>
      <c r="G36" s="55"/>
      <c r="H36" s="55"/>
      <c r="I36" s="20"/>
      <c r="J36" s="5"/>
      <c r="K36" s="5"/>
      <c r="L36" s="5"/>
      <c r="M36" s="5"/>
      <c r="N36" s="5"/>
    </row>
    <row r="37" spans="1:15" x14ac:dyDescent="0.2">
      <c r="A37" s="5"/>
      <c r="B37" s="5"/>
      <c r="C37" s="5"/>
      <c r="D37" s="5"/>
      <c r="E37" s="5"/>
      <c r="F37" s="43"/>
      <c r="G37" s="45"/>
      <c r="H37" s="45"/>
      <c r="I37" s="20"/>
      <c r="J37" s="5"/>
      <c r="K37" s="5"/>
      <c r="L37" s="5"/>
      <c r="M37" s="5"/>
      <c r="N37" s="5"/>
    </row>
    <row r="38" spans="1:15" x14ac:dyDescent="0.2">
      <c r="A38" s="114" t="s">
        <v>67</v>
      </c>
      <c r="B38" s="114"/>
      <c r="C38" s="114"/>
      <c r="D38" s="114"/>
      <c r="E38" s="61" t="str">
        <f>IF('evidence odprac.doby'!M43=0,"Ne/No","Ano/Yes")</f>
        <v>Ne/No</v>
      </c>
      <c r="F38" s="43"/>
      <c r="G38" s="115" t="str">
        <f>IF(E38="NE/No","",T2)</f>
        <v/>
      </c>
      <c r="H38" s="115"/>
      <c r="I38" s="115"/>
      <c r="J38" s="107" t="str">
        <f>IF(E38="NE/No","",'evidence odprac.doby'!M43)</f>
        <v/>
      </c>
      <c r="K38" s="5"/>
      <c r="L38" s="5"/>
      <c r="M38" s="5"/>
      <c r="N38" s="5"/>
    </row>
    <row r="39" spans="1:15" x14ac:dyDescent="0.2">
      <c r="A39" s="5"/>
      <c r="B39" s="5"/>
      <c r="C39" s="5"/>
      <c r="D39" s="5"/>
      <c r="E39" s="5"/>
      <c r="F39" s="43"/>
      <c r="G39" s="115" t="str">
        <f>IF(E38="NE/No","",T3)</f>
        <v/>
      </c>
      <c r="H39" s="115"/>
      <c r="I39" s="115"/>
      <c r="J39" s="143" t="str">
        <f>IF(E38="NE/No","",'evidence odprac.doby'!Y41)</f>
        <v/>
      </c>
      <c r="K39" s="143"/>
      <c r="L39" s="143"/>
      <c r="M39" s="143"/>
      <c r="N39" s="5"/>
    </row>
    <row r="40" spans="1:15" x14ac:dyDescent="0.2">
      <c r="A40" s="5"/>
      <c r="B40" s="5"/>
      <c r="C40" s="5"/>
      <c r="D40" s="5"/>
      <c r="E40" s="5"/>
      <c r="F40" s="43"/>
      <c r="G40" s="45"/>
      <c r="H40" s="45"/>
      <c r="I40" s="20"/>
      <c r="J40" s="5"/>
      <c r="K40" s="5"/>
      <c r="L40" s="5"/>
      <c r="M40" s="5"/>
      <c r="N40" s="5"/>
    </row>
    <row r="41" spans="1:15" x14ac:dyDescent="0.2">
      <c r="A41" s="5"/>
      <c r="B41" s="5"/>
      <c r="C41" s="5"/>
      <c r="D41" s="5"/>
      <c r="E41" s="5"/>
      <c r="F41" s="43"/>
      <c r="G41" s="45"/>
      <c r="H41" s="45"/>
      <c r="I41" s="20"/>
      <c r="J41" s="5"/>
      <c r="K41" s="5"/>
      <c r="L41" s="5"/>
      <c r="M41" s="5"/>
      <c r="N41" s="5"/>
    </row>
    <row r="42" spans="1:15" ht="12.75" customHeight="1" x14ac:dyDescent="0.2">
      <c r="A42" s="173" t="s">
        <v>71</v>
      </c>
      <c r="B42" s="173"/>
      <c r="C42" s="173"/>
      <c r="D42" s="173"/>
      <c r="E42" s="173"/>
      <c r="F42" s="43"/>
      <c r="G42" s="61" t="s">
        <v>61</v>
      </c>
      <c r="H42" s="45"/>
      <c r="I42" s="175" t="str">
        <f>IF(G42="NE/No","",T2)</f>
        <v/>
      </c>
      <c r="J42" s="175"/>
      <c r="K42" s="175"/>
      <c r="L42" s="62" t="str">
        <f>IF(G42="NE/No","",0)</f>
        <v/>
      </c>
      <c r="M42" s="5"/>
      <c r="N42" s="5"/>
      <c r="O42" s="5"/>
    </row>
    <row r="43" spans="1:15" x14ac:dyDescent="0.2">
      <c r="A43" s="173"/>
      <c r="B43" s="173"/>
      <c r="C43" s="173"/>
      <c r="D43" s="173"/>
      <c r="E43" s="173"/>
      <c r="F43" s="43"/>
      <c r="G43" s="45"/>
      <c r="H43" s="45"/>
      <c r="I43" s="175" t="str">
        <f>IF(G42="NE/No","",T3)</f>
        <v/>
      </c>
      <c r="J43" s="175"/>
      <c r="K43" s="175"/>
      <c r="L43" s="143" t="str">
        <f>IF(G42="NE/No","",0)</f>
        <v/>
      </c>
      <c r="M43" s="143"/>
      <c r="N43" s="46"/>
      <c r="O43" s="46"/>
    </row>
    <row r="44" spans="1:15" x14ac:dyDescent="0.2">
      <c r="A44" s="173"/>
      <c r="B44" s="173"/>
      <c r="C44" s="173"/>
      <c r="D44" s="173"/>
      <c r="E44" s="173"/>
      <c r="F44" s="43"/>
      <c r="G44" s="45"/>
      <c r="H44" s="45"/>
      <c r="I44" s="43"/>
      <c r="J44" s="43"/>
      <c r="K44" s="43"/>
      <c r="L44" s="44"/>
      <c r="M44" s="44"/>
      <c r="N44" s="46"/>
      <c r="O44" s="46"/>
    </row>
    <row r="45" spans="1:15" x14ac:dyDescent="0.2">
      <c r="A45" s="48"/>
      <c r="B45" s="48"/>
      <c r="C45" s="48"/>
      <c r="D45" s="48"/>
      <c r="E45" s="48"/>
      <c r="F45" s="50"/>
      <c r="G45" s="55"/>
      <c r="H45" s="55"/>
      <c r="I45" s="50"/>
      <c r="J45" s="50"/>
      <c r="K45" s="50"/>
      <c r="L45" s="49"/>
      <c r="M45" s="49"/>
      <c r="N45" s="46"/>
      <c r="O45" s="46"/>
    </row>
    <row r="46" spans="1:15" x14ac:dyDescent="0.2">
      <c r="A46" s="70"/>
      <c r="B46" s="70"/>
      <c r="C46" s="70"/>
      <c r="D46" s="70"/>
      <c r="E46" s="70"/>
      <c r="F46" s="66"/>
      <c r="G46" s="65"/>
      <c r="H46" s="65"/>
      <c r="I46" s="66"/>
      <c r="J46" s="66"/>
      <c r="K46" s="66"/>
      <c r="L46" s="69"/>
      <c r="M46" s="69"/>
      <c r="N46" s="46"/>
      <c r="O46" s="46"/>
    </row>
    <row r="47" spans="1:15" x14ac:dyDescent="0.2">
      <c r="A47" s="114" t="s">
        <v>125</v>
      </c>
      <c r="B47" s="114"/>
      <c r="C47" s="46"/>
      <c r="D47" s="46" t="str">
        <f>IF('evidence odprac.doby'!M46=0,"Ne/No","Ano/Yes")</f>
        <v>Ne/No</v>
      </c>
      <c r="E47" s="70"/>
      <c r="F47" s="115" t="str">
        <f>IF(D47="NE/No","","Kolik hodin / How many hours:")</f>
        <v/>
      </c>
      <c r="G47" s="115"/>
      <c r="H47" s="115"/>
      <c r="I47" s="107" t="str">
        <f>IF(D47="NE/No","",'evidence odprac.doby'!M46)</f>
        <v/>
      </c>
      <c r="J47" s="5"/>
      <c r="K47" s="5"/>
      <c r="L47" s="5"/>
      <c r="M47" s="69"/>
      <c r="N47" s="46"/>
      <c r="O47" s="46"/>
    </row>
    <row r="48" spans="1:15" x14ac:dyDescent="0.2">
      <c r="A48" s="70"/>
      <c r="B48" s="70"/>
      <c r="C48" s="70"/>
      <c r="D48" s="70"/>
      <c r="E48" s="70"/>
      <c r="F48" s="115" t="str">
        <f>IF(D47="NE/No","","Ve dnech / In days:")</f>
        <v/>
      </c>
      <c r="G48" s="115"/>
      <c r="H48" s="115"/>
      <c r="I48" s="143" t="str">
        <f>IF(D47="NE/No","",'evidence odprac.doby'!X41)</f>
        <v/>
      </c>
      <c r="J48" s="143"/>
      <c r="K48" s="143"/>
      <c r="L48" s="143"/>
      <c r="M48" s="69"/>
      <c r="N48" s="46"/>
      <c r="O48" s="46"/>
    </row>
    <row r="49" spans="1:15" x14ac:dyDescent="0.2">
      <c r="A49" s="70"/>
      <c r="B49" s="70"/>
      <c r="C49" s="70"/>
      <c r="D49" s="70"/>
      <c r="E49" s="70"/>
      <c r="F49" s="66"/>
      <c r="G49" s="65"/>
      <c r="H49" s="65"/>
      <c r="I49" s="66"/>
      <c r="J49" s="66"/>
      <c r="K49" s="66"/>
      <c r="L49" s="69"/>
      <c r="M49" s="69"/>
      <c r="N49" s="46"/>
      <c r="O49" s="46"/>
    </row>
    <row r="50" spans="1:15" x14ac:dyDescent="0.2">
      <c r="A50" s="5"/>
      <c r="B50" s="5"/>
      <c r="C50" s="5"/>
      <c r="D50" s="5"/>
      <c r="E50" s="5"/>
      <c r="F50" s="43"/>
      <c r="G50" s="45"/>
      <c r="H50" s="45"/>
      <c r="I50" s="43"/>
      <c r="J50" s="43"/>
      <c r="K50" s="43"/>
      <c r="L50" s="44"/>
      <c r="M50" s="44"/>
      <c r="N50" s="46"/>
      <c r="O50" s="46"/>
    </row>
    <row r="51" spans="1:15" x14ac:dyDescent="0.2">
      <c r="A51" s="174" t="s">
        <v>70</v>
      </c>
      <c r="B51" s="174"/>
      <c r="C51" s="174"/>
      <c r="D51" s="174"/>
      <c r="E51" s="58">
        <f>'evidence odprac.doby'!Q41</f>
        <v>0</v>
      </c>
      <c r="F51" s="43"/>
      <c r="G51" s="45"/>
      <c r="H51" s="45"/>
      <c r="I51" s="43"/>
      <c r="J51" s="43"/>
      <c r="K51" s="43"/>
      <c r="L51" s="44"/>
      <c r="M51" s="44"/>
      <c r="N51" s="46"/>
      <c r="O51" s="46"/>
    </row>
    <row r="52" spans="1:15" x14ac:dyDescent="0.2">
      <c r="A52" s="5"/>
      <c r="B52" s="5"/>
      <c r="C52" s="5"/>
      <c r="D52" s="5"/>
      <c r="E52" s="5"/>
      <c r="F52" s="43"/>
      <c r="G52" s="45"/>
      <c r="H52" s="45"/>
      <c r="I52" s="43"/>
      <c r="J52" s="43"/>
      <c r="K52" s="43"/>
      <c r="L52" s="44"/>
      <c r="M52" s="44"/>
      <c r="N52" s="46"/>
      <c r="O52" s="46"/>
    </row>
    <row r="53" spans="1:15" x14ac:dyDescent="0.2">
      <c r="A53" s="5"/>
      <c r="B53" s="5"/>
      <c r="C53" s="5"/>
      <c r="D53" s="5"/>
      <c r="E53" s="5"/>
      <c r="F53" s="50"/>
      <c r="G53" s="55"/>
      <c r="H53" s="55"/>
      <c r="I53" s="50"/>
      <c r="J53" s="50"/>
      <c r="K53" s="50"/>
      <c r="L53" s="49"/>
      <c r="M53" s="49"/>
      <c r="N53" s="46"/>
      <c r="O53" s="46"/>
    </row>
    <row r="54" spans="1:15" x14ac:dyDescent="0.2">
      <c r="A54" s="5"/>
      <c r="B54" s="5"/>
      <c r="C54" s="5"/>
      <c r="D54" s="5"/>
      <c r="E54" s="5"/>
      <c r="F54" s="50"/>
      <c r="G54" s="55"/>
      <c r="H54" s="55"/>
      <c r="I54" s="50"/>
      <c r="J54" s="50"/>
      <c r="K54" s="50"/>
      <c r="L54" s="49"/>
      <c r="M54" s="49"/>
      <c r="N54" s="46"/>
      <c r="O54" s="46"/>
    </row>
    <row r="55" spans="1:15" x14ac:dyDescent="0.2">
      <c r="A55" s="5"/>
      <c r="B55" s="5"/>
      <c r="C55" s="5"/>
      <c r="D55" s="5"/>
      <c r="E55" s="5"/>
      <c r="F55" s="43"/>
      <c r="G55" s="45"/>
      <c r="H55" s="45"/>
      <c r="I55" s="43"/>
      <c r="J55" s="43"/>
      <c r="K55" s="43"/>
      <c r="L55" s="44"/>
      <c r="M55" s="44"/>
      <c r="N55" s="46"/>
      <c r="O55" s="46"/>
    </row>
    <row r="56" spans="1:15" x14ac:dyDescent="0.2">
      <c r="A56" s="5"/>
      <c r="B56" s="5"/>
      <c r="C56" s="5"/>
      <c r="D56" s="5"/>
      <c r="E56" s="5"/>
      <c r="F56" s="43"/>
      <c r="G56" s="45"/>
      <c r="H56" s="45"/>
      <c r="I56" s="20"/>
      <c r="J56" s="5"/>
      <c r="K56" s="5"/>
      <c r="L56" s="5"/>
      <c r="M56" s="5"/>
      <c r="N56" s="5"/>
    </row>
    <row r="57" spans="1:1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 x14ac:dyDescent="0.2">
      <c r="A58" s="140" t="s">
        <v>0</v>
      </c>
      <c r="B58" s="140"/>
      <c r="C58" s="5"/>
      <c r="D58" s="5"/>
      <c r="E58" s="22" t="s">
        <v>0</v>
      </c>
      <c r="F58" s="5"/>
      <c r="G58" s="5"/>
      <c r="H58" s="5"/>
      <c r="I58" s="140" t="s">
        <v>0</v>
      </c>
      <c r="J58" s="140"/>
      <c r="K58" s="5"/>
      <c r="L58" s="5"/>
      <c r="M58" s="140" t="s">
        <v>1</v>
      </c>
      <c r="N58" s="140"/>
    </row>
    <row r="59" spans="1:15" s="1" customFormat="1" ht="25.5" customHeight="1" x14ac:dyDescent="0.2">
      <c r="A59" s="138" t="s">
        <v>46</v>
      </c>
      <c r="B59" s="139"/>
      <c r="C59" s="23"/>
      <c r="D59" s="138" t="s">
        <v>47</v>
      </c>
      <c r="E59" s="139"/>
      <c r="F59" s="139"/>
      <c r="G59" s="5"/>
      <c r="H59" s="23"/>
      <c r="I59" s="138" t="s">
        <v>48</v>
      </c>
      <c r="J59" s="139"/>
      <c r="K59" s="23"/>
      <c r="L59" s="23"/>
      <c r="M59" s="138" t="s">
        <v>49</v>
      </c>
      <c r="N59" s="139"/>
    </row>
    <row r="60" spans="1:15" s="1" customFormat="1" ht="12.75" customHeight="1" x14ac:dyDescent="0.2">
      <c r="A60" s="53"/>
      <c r="B60" s="54"/>
      <c r="C60" s="23"/>
      <c r="D60" s="53"/>
      <c r="E60" s="54"/>
      <c r="F60" s="54"/>
      <c r="G60" s="5"/>
      <c r="H60" s="23"/>
      <c r="I60" s="53"/>
      <c r="J60" s="54"/>
      <c r="K60" s="23"/>
      <c r="L60" s="23"/>
      <c r="M60" s="53"/>
      <c r="N60" s="54"/>
    </row>
    <row r="61" spans="1:15" s="1" customFormat="1" x14ac:dyDescent="0.2">
      <c r="A61" s="149"/>
      <c r="B61" s="149"/>
      <c r="C61" s="24"/>
      <c r="D61" s="24"/>
      <c r="E61" s="25"/>
      <c r="F61" s="25"/>
      <c r="G61" s="24"/>
      <c r="H61" s="24"/>
      <c r="I61" s="149"/>
      <c r="J61" s="149"/>
      <c r="K61" s="24"/>
      <c r="L61" s="24"/>
      <c r="M61" s="149"/>
      <c r="N61" s="149"/>
    </row>
    <row r="62" spans="1:15" s="1" customFormat="1" ht="26.25" customHeight="1" x14ac:dyDescent="0.2">
      <c r="A62" s="146" t="s">
        <v>50</v>
      </c>
      <c r="B62" s="115"/>
      <c r="C62" s="144"/>
      <c r="D62" s="144"/>
      <c r="E62" s="26"/>
      <c r="F62" s="25"/>
      <c r="G62" s="24"/>
      <c r="H62" s="24"/>
      <c r="I62" s="24"/>
      <c r="J62" s="24"/>
      <c r="K62" s="24"/>
      <c r="L62" s="146" t="s">
        <v>51</v>
      </c>
      <c r="M62" s="115"/>
      <c r="N62" s="27"/>
    </row>
  </sheetData>
  <sheetProtection algorithmName="SHA-512" hashValue="vPBKBQ91XVU4y5LAooQt7rRdTuzwhOx/s+qewXde0ukhkFqaeezE1/J2V+K7o4QavPunCEm6tj9Wop3Byob/jQ==" saltValue="sCzCXHt0NhbPni89d2QaNA==" spinCount="100000" sheet="1" objects="1" scenarios="1" formatCells="0" formatColumns="0" formatRows="0"/>
  <protectedRanges>
    <protectedRange algorithmName="SHA-512" hashValue="3ekKVSgOd9oCVoL+t3c7bVZBxBM+l57oxmwLMajE9c7CizB8Pf16ZUP27Hk7raFCyU6lvD2YQTJyAZ2nmtFahg==" saltValue="qGT1KeAX0ux4pTan+3cPGA==" spinCount="100000" sqref="A1 M1:N1 A3 F6 A8 K8 A10:N11 A21:I21 K21 J21 M21 A24 A28:L30 A33:L35 A38:M39 A42 A47:L48 A51:E51 I42:K43 I24:K25 A59:N59 L62 A62" name="Oblast1"/>
    <protectedRange sqref="E1 E3 G6 C8 M8 A12:L20 E24 L24 L25 G42 L42 L43 C62 K6" name="Oblast3"/>
  </protectedRanges>
  <mergeCells count="111">
    <mergeCell ref="E1:H1"/>
    <mergeCell ref="A42:E44"/>
    <mergeCell ref="A51:D51"/>
    <mergeCell ref="A38:D38"/>
    <mergeCell ref="I42:K42"/>
    <mergeCell ref="I43:K43"/>
    <mergeCell ref="K13:L13"/>
    <mergeCell ref="K12:L12"/>
    <mergeCell ref="A24:D25"/>
    <mergeCell ref="A28:F30"/>
    <mergeCell ref="I28:K28"/>
    <mergeCell ref="I29:K29"/>
    <mergeCell ref="I24:K24"/>
    <mergeCell ref="I25:K25"/>
    <mergeCell ref="A33:F35"/>
    <mergeCell ref="I33:K33"/>
    <mergeCell ref="I34:K34"/>
    <mergeCell ref="A1:D1"/>
    <mergeCell ref="A8:B8"/>
    <mergeCell ref="F21:I21"/>
    <mergeCell ref="M4:N4"/>
    <mergeCell ref="M3:N3"/>
    <mergeCell ref="A3:D4"/>
    <mergeCell ref="M5:N5"/>
    <mergeCell ref="K8:L8"/>
    <mergeCell ref="A15:C15"/>
    <mergeCell ref="A12:C12"/>
    <mergeCell ref="A13:C13"/>
    <mergeCell ref="A14:C14"/>
    <mergeCell ref="D14:E14"/>
    <mergeCell ref="D13:E13"/>
    <mergeCell ref="D12:E12"/>
    <mergeCell ref="F15:G15"/>
    <mergeCell ref="F12:G12"/>
    <mergeCell ref="F13:G13"/>
    <mergeCell ref="F14:G14"/>
    <mergeCell ref="H12:J12"/>
    <mergeCell ref="H15:J15"/>
    <mergeCell ref="H14:J14"/>
    <mergeCell ref="H13:J13"/>
    <mergeCell ref="K15:L15"/>
    <mergeCell ref="C62:D62"/>
    <mergeCell ref="A59:B59"/>
    <mergeCell ref="G6:I6"/>
    <mergeCell ref="A62:B62"/>
    <mergeCell ref="A17:C17"/>
    <mergeCell ref="A16:C16"/>
    <mergeCell ref="A61:B61"/>
    <mergeCell ref="I61:J61"/>
    <mergeCell ref="A58:B58"/>
    <mergeCell ref="A19:C19"/>
    <mergeCell ref="A18:C18"/>
    <mergeCell ref="I58:J58"/>
    <mergeCell ref="D15:E15"/>
    <mergeCell ref="A20:C20"/>
    <mergeCell ref="H10:L10"/>
    <mergeCell ref="I59:J59"/>
    <mergeCell ref="D20:E20"/>
    <mergeCell ref="L62:M62"/>
    <mergeCell ref="M61:N61"/>
    <mergeCell ref="M16:N16"/>
    <mergeCell ref="M19:N19"/>
    <mergeCell ref="M8:N8"/>
    <mergeCell ref="C8:H8"/>
    <mergeCell ref="M59:N59"/>
    <mergeCell ref="M58:N58"/>
    <mergeCell ref="M21:N21"/>
    <mergeCell ref="M20:N20"/>
    <mergeCell ref="G38:I38"/>
    <mergeCell ref="G39:I39"/>
    <mergeCell ref="J39:M39"/>
    <mergeCell ref="L43:M43"/>
    <mergeCell ref="H18:J18"/>
    <mergeCell ref="F48:H48"/>
    <mergeCell ref="I48:L48"/>
    <mergeCell ref="D59:F59"/>
    <mergeCell ref="K21:L21"/>
    <mergeCell ref="H16:J16"/>
    <mergeCell ref="H20:J20"/>
    <mergeCell ref="H19:J19"/>
    <mergeCell ref="K16:L16"/>
    <mergeCell ref="K20:L20"/>
    <mergeCell ref="K19:L19"/>
    <mergeCell ref="K18:L18"/>
    <mergeCell ref="K17:L17"/>
    <mergeCell ref="M12:N12"/>
    <mergeCell ref="M15:N15"/>
    <mergeCell ref="M14:N14"/>
    <mergeCell ref="M13:N13"/>
    <mergeCell ref="D19:E19"/>
    <mergeCell ref="D18:E18"/>
    <mergeCell ref="D17:E17"/>
    <mergeCell ref="D16:E16"/>
    <mergeCell ref="K14:L14"/>
    <mergeCell ref="E3:L4"/>
    <mergeCell ref="A47:B47"/>
    <mergeCell ref="F47:H47"/>
    <mergeCell ref="M17:N17"/>
    <mergeCell ref="M18:N18"/>
    <mergeCell ref="F19:G19"/>
    <mergeCell ref="F18:G18"/>
    <mergeCell ref="F20:G20"/>
    <mergeCell ref="F17:G17"/>
    <mergeCell ref="F16:G16"/>
    <mergeCell ref="A10:C11"/>
    <mergeCell ref="D10:E11"/>
    <mergeCell ref="F10:G11"/>
    <mergeCell ref="M10:N11"/>
    <mergeCell ref="H11:J11"/>
    <mergeCell ref="K11:L11"/>
    <mergeCell ref="H17:J17"/>
  </mergeCells>
  <phoneticPr fontId="0" type="noConversion"/>
  <conditionalFormatting sqref="G6:I6 C8:H8 M8:N8 A12:L20">
    <cfRule type="containsBlanks" dxfId="12" priority="10">
      <formula>LEN(TRIM(A6))=0</formula>
    </cfRule>
  </conditionalFormatting>
  <conditionalFormatting sqref="L24 L28 L33 J39:M39 L43:M43">
    <cfRule type="cellIs" dxfId="11" priority="8" operator="equal">
      <formula>0</formula>
    </cfRule>
  </conditionalFormatting>
  <conditionalFormatting sqref="L25 L29 L34 J38 L42">
    <cfRule type="cellIs" dxfId="10" priority="7" operator="equal">
      <formula>0</formula>
    </cfRule>
  </conditionalFormatting>
  <conditionalFormatting sqref="C62:D62">
    <cfRule type="containsBlanks" dxfId="9" priority="11">
      <formula>LEN(TRIM(C62))=0</formula>
    </cfRule>
  </conditionalFormatting>
  <conditionalFormatting sqref="E1">
    <cfRule type="containsBlanks" dxfId="8" priority="5">
      <formula>LEN(TRIM(E1))=0</formula>
    </cfRule>
  </conditionalFormatting>
  <conditionalFormatting sqref="E3:L4">
    <cfRule type="containsBlanks" dxfId="7" priority="4">
      <formula>LEN(TRIM(E3))=0</formula>
    </cfRule>
  </conditionalFormatting>
  <conditionalFormatting sqref="I48:L48">
    <cfRule type="cellIs" dxfId="6" priority="3" operator="equal">
      <formula>0</formula>
    </cfRule>
  </conditionalFormatting>
  <conditionalFormatting sqref="I47">
    <cfRule type="cellIs" dxfId="5" priority="2" operator="equal">
      <formula>0</formula>
    </cfRule>
  </conditionalFormatting>
  <conditionalFormatting sqref="K6">
    <cfRule type="containsBlanks" dxfId="0" priority="1">
      <formula>LEN(TRIM(K6))=0</formula>
    </cfRule>
  </conditionalFormatting>
  <dataValidations count="5">
    <dataValidation type="list" allowBlank="1" showInputMessage="1" showErrorMessage="1" sqref="G42" xr:uid="{00000000-0002-0000-0000-000000000000}">
      <formula1>$R$2:$R$3</formula1>
    </dataValidation>
    <dataValidation type="list" allowBlank="1" showInputMessage="1" showErrorMessage="1" sqref="E24" xr:uid="{00000000-0002-0000-0000-000001000000}">
      <formula1>$P$2:$P$5</formula1>
    </dataValidation>
    <dataValidation type="list" allowBlank="1" showInputMessage="1" showErrorMessage="1" sqref="E1:H1" xr:uid="{5CA148D3-4589-4954-A6D6-9D3F942EBA7E}">
      <formula1>$W$1:$W$10</formula1>
    </dataValidation>
    <dataValidation type="list" allowBlank="1" showInputMessage="1" showErrorMessage="1" sqref="E3:L4" xr:uid="{CB4CA0B5-A9DE-4107-9C6D-CE072396FA44}">
      <formula1>$P$8:$P$9</formula1>
    </dataValidation>
    <dataValidation type="list" allowBlank="1" showInputMessage="1" showErrorMessage="1" sqref="G6:I6" xr:uid="{B9AD2C27-FCB5-4D41-BAD2-EB44BB8CD23E}">
      <formula1>$Y$1:$Y$12</formula1>
    </dataValidation>
  </dataValidations>
  <printOptions horizontalCentered="1"/>
  <pageMargins left="0.19685039370078741" right="0.19685039370078741" top="0.98425196850393704" bottom="0.39370078740157483" header="0.51181102362204722" footer="0.31496062992125984"/>
  <pageSetup paperSize="9" scale="65" orientation="portrait" blackAndWhite="1" horizontalDpi="300" verticalDpi="300" r:id="rId1"/>
  <headerFooter alignWithMargins="0"/>
  <ignoredErrors>
    <ignoredError sqref="I24:I25 I28:I29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351B45C7-C735-4DD9-86CD-25A2F19FD9C4}">
            <xm:f>NOT(ISERROR(SEARCH($R$2,E24)))</xm:f>
            <xm:f>$R$2</xm:f>
            <x14:dxf>
              <fill>
                <patternFill>
                  <bgColor rgb="FFFFFF99"/>
                </patternFill>
              </fill>
            </x14:dxf>
          </x14:cfRule>
          <xm:sqref>G42 G42 E24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B49"/>
  <sheetViews>
    <sheetView zoomScaleNormal="100" zoomScaleSheetLayoutView="100" workbookViewId="0">
      <selection activeCell="B10" sqref="B10:H14"/>
    </sheetView>
  </sheetViews>
  <sheetFormatPr defaultRowHeight="12.75" x14ac:dyDescent="0.2"/>
  <cols>
    <col min="1" max="1" width="6.28515625" customWidth="1"/>
    <col min="2" max="2" width="5.7109375" customWidth="1"/>
    <col min="3" max="4" width="9.28515625" customWidth="1"/>
    <col min="5" max="5" width="11.7109375" customWidth="1"/>
    <col min="6" max="6" width="5.7109375" customWidth="1"/>
    <col min="7" max="8" width="9.28515625" customWidth="1"/>
    <col min="9" max="9" width="11.7109375" customWidth="1"/>
    <col min="10" max="10" width="5.7109375" customWidth="1"/>
    <col min="11" max="12" width="9.28515625" customWidth="1"/>
    <col min="13" max="13" width="12.5703125" customWidth="1"/>
    <col min="14" max="14" width="15.140625" customWidth="1"/>
    <col min="15" max="15" width="13.140625" customWidth="1"/>
    <col min="16" max="16" width="56.5703125" hidden="1" customWidth="1"/>
    <col min="17" max="21" width="4.7109375" hidden="1" customWidth="1"/>
    <col min="22" max="28" width="9.140625" hidden="1" customWidth="1"/>
  </cols>
  <sheetData>
    <row r="1" spans="1:27" ht="31.5" customHeight="1" x14ac:dyDescent="0.2">
      <c r="A1" s="183" t="s">
        <v>86</v>
      </c>
      <c r="B1" s="183"/>
      <c r="C1" s="184"/>
      <c r="D1" s="184"/>
      <c r="E1" s="184"/>
      <c r="F1" s="67"/>
      <c r="G1" s="203" t="str">
        <f>IF(vykaz!E1&gt;0,vykaz!E1,"")</f>
        <v/>
      </c>
      <c r="H1" s="203"/>
      <c r="I1" s="203"/>
      <c r="J1" s="203"/>
      <c r="K1" s="203"/>
      <c r="L1" s="203"/>
      <c r="M1" s="36" t="s">
        <v>39</v>
      </c>
      <c r="N1" s="39" t="s">
        <v>107</v>
      </c>
      <c r="Z1" s="73">
        <v>1</v>
      </c>
      <c r="AA1" t="s">
        <v>113</v>
      </c>
    </row>
    <row r="2" spans="1:27" x14ac:dyDescent="0.2">
      <c r="I2" s="4"/>
      <c r="J2" s="4"/>
      <c r="L2" s="35"/>
      <c r="Q2" t="s">
        <v>96</v>
      </c>
      <c r="R2" t="s">
        <v>91</v>
      </c>
      <c r="Z2" s="73">
        <v>2</v>
      </c>
      <c r="AA2" t="s">
        <v>114</v>
      </c>
    </row>
    <row r="3" spans="1:27" ht="34.5" customHeight="1" x14ac:dyDescent="0.25">
      <c r="A3" s="198" t="s">
        <v>64</v>
      </c>
      <c r="B3" s="198"/>
      <c r="C3" s="198"/>
      <c r="D3" s="198"/>
      <c r="E3" s="198"/>
      <c r="F3" s="198"/>
      <c r="G3" s="198"/>
      <c r="H3" s="198"/>
      <c r="I3" s="208" t="str">
        <f>IF(vykaz!G6&gt;0,vykaz!G6,"")</f>
        <v/>
      </c>
      <c r="J3" s="208"/>
      <c r="K3" s="208"/>
      <c r="L3" s="208"/>
      <c r="M3" s="207" t="s">
        <v>127</v>
      </c>
      <c r="N3" s="211" t="str">
        <f>IF(vykaz!K6&gt;0,vykaz!K6,"")</f>
        <v/>
      </c>
      <c r="Q3" t="s">
        <v>87</v>
      </c>
      <c r="R3" t="s">
        <v>92</v>
      </c>
      <c r="Z3" s="73">
        <v>3</v>
      </c>
      <c r="AA3" t="s">
        <v>115</v>
      </c>
    </row>
    <row r="4" spans="1:27" ht="34.5" customHeight="1" x14ac:dyDescent="0.25">
      <c r="A4" s="197" t="s">
        <v>65</v>
      </c>
      <c r="B4" s="197"/>
      <c r="C4" s="197"/>
      <c r="D4" s="197"/>
      <c r="E4" s="197"/>
      <c r="F4" s="197"/>
      <c r="G4" s="197"/>
      <c r="H4" s="197"/>
      <c r="I4" s="209"/>
      <c r="J4" s="209"/>
      <c r="K4" s="209"/>
      <c r="L4" s="209"/>
      <c r="M4" s="210"/>
      <c r="N4" s="212"/>
      <c r="Q4" t="s">
        <v>88</v>
      </c>
      <c r="R4" t="s">
        <v>93</v>
      </c>
      <c r="Z4" s="73">
        <v>4</v>
      </c>
      <c r="AA4" t="s">
        <v>116</v>
      </c>
    </row>
    <row r="5" spans="1:27" ht="15.75" x14ac:dyDescent="0.25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28"/>
      <c r="Q5" t="s">
        <v>89</v>
      </c>
      <c r="R5" t="s">
        <v>94</v>
      </c>
      <c r="Z5" s="73">
        <v>5</v>
      </c>
      <c r="AA5" t="s">
        <v>117</v>
      </c>
    </row>
    <row r="6" spans="1:27" ht="30" customHeight="1" x14ac:dyDescent="0.2">
      <c r="A6" s="185" t="s">
        <v>41</v>
      </c>
      <c r="B6" s="185"/>
      <c r="C6" s="185"/>
      <c r="D6" s="158" t="str">
        <f>IF(vykaz!C8&gt;0,vykaz!C8,"")</f>
        <v/>
      </c>
      <c r="E6" s="158"/>
      <c r="F6" s="158"/>
      <c r="G6" s="158"/>
      <c r="H6" s="158"/>
      <c r="I6" s="158"/>
      <c r="J6" s="68"/>
      <c r="K6" s="194" t="s">
        <v>42</v>
      </c>
      <c r="L6" s="194"/>
      <c r="M6" s="199" t="str">
        <f>IF(vykaz!M8&gt;0,vykaz!M8,"")</f>
        <v/>
      </c>
      <c r="N6" s="199"/>
      <c r="Q6" t="s">
        <v>90</v>
      </c>
      <c r="R6" t="s">
        <v>95</v>
      </c>
      <c r="Z6" s="73">
        <v>6</v>
      </c>
      <c r="AA6" t="s">
        <v>118</v>
      </c>
    </row>
    <row r="7" spans="1:27" ht="9" customHeight="1" x14ac:dyDescent="0.25">
      <c r="A7" s="29"/>
      <c r="B7" s="72"/>
      <c r="C7" s="29"/>
      <c r="D7" s="29"/>
      <c r="E7" s="29"/>
      <c r="F7" s="72"/>
      <c r="G7" s="29"/>
      <c r="H7" s="29"/>
      <c r="I7" s="29"/>
      <c r="J7" s="72"/>
      <c r="K7" s="33"/>
      <c r="L7" s="33"/>
      <c r="M7" s="34"/>
      <c r="N7" s="28"/>
      <c r="Z7" s="73">
        <v>7</v>
      </c>
      <c r="AA7" t="s">
        <v>119</v>
      </c>
    </row>
    <row r="8" spans="1:27" ht="9" customHeight="1" thickBot="1" x14ac:dyDescent="0.3">
      <c r="A8" s="38"/>
      <c r="B8" s="72"/>
      <c r="C8" s="38"/>
      <c r="D8" s="38"/>
      <c r="E8" s="38"/>
      <c r="F8" s="72"/>
      <c r="G8" s="38"/>
      <c r="H8" s="38"/>
      <c r="I8" s="38"/>
      <c r="J8" s="72"/>
      <c r="K8" s="38"/>
      <c r="L8" s="38"/>
      <c r="M8" s="34"/>
      <c r="N8" s="28"/>
      <c r="Z8" s="73">
        <v>8</v>
      </c>
      <c r="AA8" t="s">
        <v>120</v>
      </c>
    </row>
    <row r="9" spans="1:27" s="1" customFormat="1" ht="44.25" customHeight="1" thickBot="1" x14ac:dyDescent="0.25">
      <c r="A9" s="79" t="s">
        <v>52</v>
      </c>
      <c r="B9" s="80" t="s">
        <v>97</v>
      </c>
      <c r="C9" s="96" t="s">
        <v>53</v>
      </c>
      <c r="D9" s="96" t="s">
        <v>54</v>
      </c>
      <c r="E9" s="97" t="s">
        <v>66</v>
      </c>
      <c r="F9" s="80" t="s">
        <v>97</v>
      </c>
      <c r="G9" s="96" t="s">
        <v>53</v>
      </c>
      <c r="H9" s="96" t="s">
        <v>54</v>
      </c>
      <c r="I9" s="97" t="s">
        <v>66</v>
      </c>
      <c r="J9" s="80" t="s">
        <v>97</v>
      </c>
      <c r="K9" s="96" t="s">
        <v>53</v>
      </c>
      <c r="L9" s="98" t="s">
        <v>54</v>
      </c>
      <c r="M9" s="81" t="s">
        <v>55</v>
      </c>
      <c r="N9" s="100" t="s">
        <v>101</v>
      </c>
      <c r="O9" s="63" t="s">
        <v>75</v>
      </c>
      <c r="P9" s="63"/>
      <c r="Q9" s="1" t="s">
        <v>96</v>
      </c>
      <c r="R9" s="1" t="s">
        <v>87</v>
      </c>
      <c r="S9" s="1" t="s">
        <v>88</v>
      </c>
      <c r="T9" s="1" t="s">
        <v>89</v>
      </c>
      <c r="U9" s="1" t="s">
        <v>90</v>
      </c>
      <c r="V9" s="1" t="str">
        <f>IF(I3=AA1,Z1,IF(I3=AA2,Z2,IF(I3=AA3,Z3,IF(I3=AA4,Z4,IF(I3=AA5,Z5,IF(I3=AA6,Z6,IF(I3=AA7,Z7,IF(I3=AA8,Z8,IF(I3=AA9,Z9,IF(I3=AA10,Z10,IF(I3=AA11,Z11,IF(I3=AA12,Z12,""))))))))))))</f>
        <v/>
      </c>
      <c r="Z9" s="73">
        <v>9</v>
      </c>
      <c r="AA9" t="s">
        <v>121</v>
      </c>
    </row>
    <row r="10" spans="1:27" ht="16.5" customHeight="1" x14ac:dyDescent="0.2">
      <c r="A10" s="76" t="s">
        <v>2</v>
      </c>
      <c r="B10" s="82"/>
      <c r="C10" s="87"/>
      <c r="D10" s="87"/>
      <c r="E10" s="87"/>
      <c r="F10" s="82"/>
      <c r="G10" s="87"/>
      <c r="H10" s="87"/>
      <c r="I10" s="87"/>
      <c r="J10" s="82"/>
      <c r="K10" s="88"/>
      <c r="L10" s="88"/>
      <c r="M10" s="99" t="str">
        <f t="shared" ref="M10:M40" si="0">IF((C10+D10+G10+H10+K10+L10)&gt;0,(HOUR(IF(B10=Q$2,D10-C10,0)+IF(F10=Q$2,H10-G10,0)+IF(J10=Q$2,L10-K10,0)))+((MINUTE(IF(B10=Q$2,D10-C10,0)+IF(F10=Q$2,H10-G10,0)+IF(J10=Q$2,L10-K10,0))/100)*1.666667)," ")</f>
        <v xml:space="preserve"> </v>
      </c>
      <c r="N10" s="103"/>
      <c r="Q10">
        <f>IF(OR(M10=" ",M10=0),0,1)</f>
        <v>0</v>
      </c>
      <c r="R10" t="str">
        <f t="shared" ref="R10:R40" si="1">IF((C10+D10+G10+H10+K10+L10)&gt;0,(HOUR(IF(B10=Q$3,D10-C10,0)+IF(F10=Q$3,H10-G10,0)+IF(J10=Q$3,L10-K10,0)))+((MINUTE(IF(B10=Q$3,D10-C10,0)+IF(F10=Q$3,H10-G10,0)+IF(J10=Q$3,L10-K10,0))/100)*1.666667)," ")</f>
        <v xml:space="preserve"> </v>
      </c>
      <c r="S10" t="str">
        <f t="shared" ref="S10:S40" si="2">IF((C10+D10+G10+H10+K10+L10)&gt;0,(HOUR(IF(B10=Q$4,D10-C10,0)+IF(F10=Q$4,H10-G10,0)+IF(J10=Q$4,L10-K10,0)))+((MINUTE(IF(B10=Q$4,D10-C10,0)+IF(F10=Q$4,H10-G10,0)+IF(J10=Q$4,L10-K10,0))/100)*1.666667)," ")</f>
        <v xml:space="preserve"> </v>
      </c>
      <c r="T10" t="str">
        <f>IF((C10+D10+G10+H10+K10+L10)&gt;0,(HOUR(IF(B10=Q$5,D10-C10,0)+IF(F10=Q$5,H10-G10,0)+IF(J10=Q$5,L10-K10,0)))+((MINUTE(IF(B10=Q$5,D10-C10,0)+IF(F10=Q$5,H10-G10,0)+IF(J10=Q$5,L10-K10,0))/100)*1.666667)," ")</f>
        <v xml:space="preserve"> </v>
      </c>
      <c r="U10" t="str">
        <f>IF((C10+D10+G10+H10+K10+L10)&gt;0,(HOUR(IF(B10=Q$6,D10-C10,0)+IF(F10=Q$6,H10-G10,0)+IF(J10=Q$6,L10-K10,0)))+((MINUTE(IF(B10=Q$6,D10-C10,0)+IF(F10=Q$6,H10-G10,0)+IF(J10=Q$6,L10-K10,0))/100)*1.666667)," ")</f>
        <v xml:space="preserve"> </v>
      </c>
      <c r="V10" t="str">
        <f>IF(OR(S10=" ",S10=0)," ",(A10&amp;V$9&amp;"."))</f>
        <v xml:space="preserve"> </v>
      </c>
      <c r="W10" t="str">
        <f>IF(OR(T10=" ",T10=0)," ",(A10&amp;$V$9&amp;"."))</f>
        <v xml:space="preserve"> </v>
      </c>
      <c r="X10" t="str">
        <f>IF(OR(U10=" ",U10=0)," ",(A10&amp;$V$9&amp;"."))</f>
        <v xml:space="preserve"> </v>
      </c>
      <c r="Y10" t="str">
        <f>IF(OR(R10=" ",R10=0)," ",(A10&amp;$V$9&amp;"."))</f>
        <v xml:space="preserve"> </v>
      </c>
      <c r="Z10" s="73">
        <v>10</v>
      </c>
      <c r="AA10" t="s">
        <v>122</v>
      </c>
    </row>
    <row r="11" spans="1:27" ht="16.5" customHeight="1" x14ac:dyDescent="0.2">
      <c r="A11" s="77" t="s">
        <v>3</v>
      </c>
      <c r="B11" s="83"/>
      <c r="C11" s="89"/>
      <c r="D11" s="89"/>
      <c r="E11" s="90"/>
      <c r="F11" s="82"/>
      <c r="G11" s="89"/>
      <c r="H11" s="89"/>
      <c r="I11" s="90"/>
      <c r="J11" s="82"/>
      <c r="K11" s="91"/>
      <c r="L11" s="91"/>
      <c r="M11" s="99" t="str">
        <f t="shared" si="0"/>
        <v xml:space="preserve"> </v>
      </c>
      <c r="N11" s="104"/>
      <c r="O11" s="101" t="s">
        <v>110</v>
      </c>
      <c r="Q11">
        <f t="shared" ref="Q11:Q40" si="3">IF(OR(M11=" ",M11=0),0,1)</f>
        <v>0</v>
      </c>
      <c r="R11" t="str">
        <f t="shared" si="1"/>
        <v xml:space="preserve"> </v>
      </c>
      <c r="S11" t="str">
        <f t="shared" si="2"/>
        <v xml:space="preserve"> </v>
      </c>
      <c r="T11" t="str">
        <f t="shared" ref="T10:T40" si="4">IF((C11+D11+G11+H11+K11+L11)&gt;0,(HOUR(IF(B11=Q$5,D11-C11,0)+IF(F11=Q$5,H11-G11,0)+IF(J11=Q$5,L11-K11,0)))+((MINUTE(IF(B11=Q$5,D11-C11,0)+IF(F11=Q$5,H11-G11,0)+IF(J11=Q$5,L11-K11,0))/100)*1.666667)," ")</f>
        <v xml:space="preserve"> </v>
      </c>
      <c r="U11" t="str">
        <f t="shared" ref="U11:U40" si="5">IF((C11+D11+G11+H11+K11+L11)&gt;0,(HOUR(IF(B11=Q$6,D11-C11,0)+IF(F11=Q$6,H11-G11,0)+IF(J11=Q$6,L11-K11,0)))+((MINUTE(IF(B11=Q$6,D11-C11,0)+IF(F11=Q$6,H11-G11,0)+IF(J11=Q$6,L11-K11,0))/100)*1.666667)," ")</f>
        <v xml:space="preserve"> </v>
      </c>
      <c r="V11" t="str">
        <f t="shared" ref="V11:V40" si="6">IF(OR(S11=" ",S11=0)," ",(A11&amp;V$9&amp;"."))</f>
        <v xml:space="preserve"> </v>
      </c>
      <c r="W11" t="str">
        <f>IF(OR(T11=" ",T11=0)," ",(A11&amp;$V$9&amp;"."))</f>
        <v xml:space="preserve"> </v>
      </c>
      <c r="X11" t="str">
        <f t="shared" ref="X11:X40" si="7">IF(OR(U11=" ",U11=0)," ",(A11&amp;$V$9&amp;"."))</f>
        <v xml:space="preserve"> </v>
      </c>
      <c r="Y11" t="str">
        <f t="shared" ref="Y11:Y40" si="8">IF(OR(R11=" ",R11=0)," ",(A11&amp;$V$9&amp;"."))</f>
        <v xml:space="preserve"> </v>
      </c>
      <c r="Z11" s="73">
        <v>11</v>
      </c>
      <c r="AA11" t="s">
        <v>123</v>
      </c>
    </row>
    <row r="12" spans="1:27" ht="16.5" customHeight="1" x14ac:dyDescent="0.2">
      <c r="A12" s="77" t="s">
        <v>4</v>
      </c>
      <c r="B12" s="83"/>
      <c r="C12" s="89"/>
      <c r="D12" s="89"/>
      <c r="E12" s="90"/>
      <c r="F12" s="82"/>
      <c r="G12" s="89"/>
      <c r="H12" s="89"/>
      <c r="I12" s="90"/>
      <c r="J12" s="82"/>
      <c r="K12" s="91"/>
      <c r="L12" s="91"/>
      <c r="M12" s="99" t="str">
        <f t="shared" si="0"/>
        <v xml:space="preserve"> </v>
      </c>
      <c r="N12" s="104"/>
      <c r="O12" s="102" t="s">
        <v>102</v>
      </c>
      <c r="Q12">
        <f t="shared" si="3"/>
        <v>0</v>
      </c>
      <c r="R12" t="str">
        <f t="shared" si="1"/>
        <v xml:space="preserve"> </v>
      </c>
      <c r="S12" t="str">
        <f t="shared" si="2"/>
        <v xml:space="preserve"> </v>
      </c>
      <c r="T12" t="str">
        <f t="shared" si="4"/>
        <v xml:space="preserve"> </v>
      </c>
      <c r="U12" t="str">
        <f t="shared" si="5"/>
        <v xml:space="preserve"> </v>
      </c>
      <c r="V12" t="str">
        <f t="shared" si="6"/>
        <v xml:space="preserve"> </v>
      </c>
      <c r="W12" t="str">
        <f t="shared" ref="W12:W40" si="9">IF(OR(T12=" ",T12=0)," ",(A12&amp;$V$9&amp;"."))</f>
        <v xml:space="preserve"> </v>
      </c>
      <c r="X12" t="str">
        <f t="shared" si="7"/>
        <v xml:space="preserve"> </v>
      </c>
      <c r="Y12" t="str">
        <f t="shared" si="8"/>
        <v xml:space="preserve"> </v>
      </c>
      <c r="Z12" s="73">
        <v>12</v>
      </c>
      <c r="AA12" t="s">
        <v>124</v>
      </c>
    </row>
    <row r="13" spans="1:27" ht="16.5" customHeight="1" x14ac:dyDescent="0.2">
      <c r="A13" s="77" t="s">
        <v>5</v>
      </c>
      <c r="B13" s="83"/>
      <c r="C13" s="89"/>
      <c r="D13" s="89"/>
      <c r="E13" s="90"/>
      <c r="F13" s="82"/>
      <c r="G13" s="89"/>
      <c r="H13" s="89"/>
      <c r="I13" s="90"/>
      <c r="J13" s="82"/>
      <c r="K13" s="90"/>
      <c r="L13" s="92"/>
      <c r="M13" s="99" t="str">
        <f t="shared" si="0"/>
        <v xml:space="preserve"> </v>
      </c>
      <c r="N13" s="104"/>
      <c r="O13" s="102" t="s">
        <v>103</v>
      </c>
      <c r="Q13">
        <f t="shared" si="3"/>
        <v>0</v>
      </c>
      <c r="R13" t="str">
        <f t="shared" si="1"/>
        <v xml:space="preserve"> </v>
      </c>
      <c r="S13" t="str">
        <f t="shared" si="2"/>
        <v xml:space="preserve"> </v>
      </c>
      <c r="T13" t="str">
        <f t="shared" si="4"/>
        <v xml:space="preserve"> </v>
      </c>
      <c r="U13" t="str">
        <f t="shared" si="5"/>
        <v xml:space="preserve"> </v>
      </c>
      <c r="V13" t="str">
        <f t="shared" si="6"/>
        <v xml:space="preserve"> </v>
      </c>
      <c r="W13" t="str">
        <f t="shared" si="9"/>
        <v xml:space="preserve"> </v>
      </c>
      <c r="X13" t="str">
        <f t="shared" si="7"/>
        <v xml:space="preserve"> </v>
      </c>
      <c r="Y13" t="str">
        <f t="shared" si="8"/>
        <v xml:space="preserve"> </v>
      </c>
    </row>
    <row r="14" spans="1:27" ht="16.5" customHeight="1" x14ac:dyDescent="0.2">
      <c r="A14" s="77" t="s">
        <v>6</v>
      </c>
      <c r="B14" s="83"/>
      <c r="C14" s="89"/>
      <c r="D14" s="89"/>
      <c r="E14" s="90"/>
      <c r="F14" s="82"/>
      <c r="G14" s="89"/>
      <c r="H14" s="89"/>
      <c r="I14" s="90"/>
      <c r="J14" s="82"/>
      <c r="K14" s="90"/>
      <c r="L14" s="92"/>
      <c r="M14" s="99" t="str">
        <f t="shared" si="0"/>
        <v xml:space="preserve"> </v>
      </c>
      <c r="N14" s="104"/>
      <c r="O14" s="102" t="s">
        <v>104</v>
      </c>
      <c r="Q14">
        <f t="shared" si="3"/>
        <v>0</v>
      </c>
      <c r="R14" t="str">
        <f t="shared" si="1"/>
        <v xml:space="preserve"> </v>
      </c>
      <c r="S14" t="str">
        <f t="shared" si="2"/>
        <v xml:space="preserve"> </v>
      </c>
      <c r="T14" t="str">
        <f t="shared" si="4"/>
        <v xml:space="preserve"> </v>
      </c>
      <c r="U14" t="str">
        <f t="shared" si="5"/>
        <v xml:space="preserve"> </v>
      </c>
      <c r="V14" t="str">
        <f t="shared" si="6"/>
        <v xml:space="preserve"> </v>
      </c>
      <c r="W14" t="str">
        <f t="shared" si="9"/>
        <v xml:space="preserve"> </v>
      </c>
      <c r="X14" t="str">
        <f t="shared" si="7"/>
        <v xml:space="preserve"> </v>
      </c>
      <c r="Y14" t="str">
        <f t="shared" si="8"/>
        <v xml:space="preserve"> </v>
      </c>
    </row>
    <row r="15" spans="1:27" ht="16.5" customHeight="1" x14ac:dyDescent="0.2">
      <c r="A15" s="77" t="s">
        <v>7</v>
      </c>
      <c r="B15" s="83"/>
      <c r="C15" s="89"/>
      <c r="D15" s="89"/>
      <c r="E15" s="90"/>
      <c r="F15" s="82"/>
      <c r="G15" s="89"/>
      <c r="H15" s="89"/>
      <c r="I15" s="90"/>
      <c r="J15" s="82"/>
      <c r="K15" s="90"/>
      <c r="L15" s="92"/>
      <c r="M15" s="99" t="str">
        <f t="shared" si="0"/>
        <v xml:space="preserve"> </v>
      </c>
      <c r="N15" s="104"/>
      <c r="O15" s="102" t="s">
        <v>105</v>
      </c>
      <c r="Q15">
        <f t="shared" si="3"/>
        <v>0</v>
      </c>
      <c r="R15" t="str">
        <f t="shared" si="1"/>
        <v xml:space="preserve"> </v>
      </c>
      <c r="S15" t="str">
        <f t="shared" si="2"/>
        <v xml:space="preserve"> </v>
      </c>
      <c r="T15" t="str">
        <f t="shared" si="4"/>
        <v xml:space="preserve"> </v>
      </c>
      <c r="U15" t="str">
        <f t="shared" si="5"/>
        <v xml:space="preserve"> </v>
      </c>
      <c r="V15" t="str">
        <f t="shared" si="6"/>
        <v xml:space="preserve"> </v>
      </c>
      <c r="W15" t="str">
        <f t="shared" si="9"/>
        <v xml:space="preserve"> </v>
      </c>
      <c r="X15" t="str">
        <f t="shared" si="7"/>
        <v xml:space="preserve"> </v>
      </c>
      <c r="Y15" t="str">
        <f t="shared" si="8"/>
        <v xml:space="preserve"> </v>
      </c>
    </row>
    <row r="16" spans="1:27" ht="16.5" customHeight="1" x14ac:dyDescent="0.2">
      <c r="A16" s="77" t="s">
        <v>8</v>
      </c>
      <c r="B16" s="83"/>
      <c r="C16" s="89"/>
      <c r="D16" s="89"/>
      <c r="E16" s="90"/>
      <c r="F16" s="82"/>
      <c r="G16" s="89"/>
      <c r="H16" s="89"/>
      <c r="I16" s="90"/>
      <c r="J16" s="82"/>
      <c r="K16" s="90"/>
      <c r="L16" s="92"/>
      <c r="M16" s="99" t="str">
        <f t="shared" si="0"/>
        <v xml:space="preserve"> </v>
      </c>
      <c r="N16" s="104"/>
      <c r="O16" s="102" t="s">
        <v>106</v>
      </c>
      <c r="Q16">
        <f t="shared" si="3"/>
        <v>0</v>
      </c>
      <c r="R16" t="str">
        <f t="shared" si="1"/>
        <v xml:space="preserve"> </v>
      </c>
      <c r="S16" t="str">
        <f t="shared" si="2"/>
        <v xml:space="preserve"> </v>
      </c>
      <c r="T16" t="str">
        <f t="shared" si="4"/>
        <v xml:space="preserve"> </v>
      </c>
      <c r="U16" t="str">
        <f t="shared" si="5"/>
        <v xml:space="preserve"> </v>
      </c>
      <c r="V16" t="str">
        <f t="shared" si="6"/>
        <v xml:space="preserve"> </v>
      </c>
      <c r="W16" t="str">
        <f t="shared" si="9"/>
        <v xml:space="preserve"> </v>
      </c>
      <c r="X16" t="str">
        <f t="shared" si="7"/>
        <v xml:space="preserve"> </v>
      </c>
      <c r="Y16" t="str">
        <f t="shared" si="8"/>
        <v xml:space="preserve"> </v>
      </c>
    </row>
    <row r="17" spans="1:25" ht="16.5" customHeight="1" x14ac:dyDescent="0.2">
      <c r="A17" s="77" t="s">
        <v>9</v>
      </c>
      <c r="B17" s="83"/>
      <c r="C17" s="89"/>
      <c r="D17" s="89"/>
      <c r="E17" s="90"/>
      <c r="F17" s="82"/>
      <c r="G17" s="89"/>
      <c r="H17" s="89"/>
      <c r="I17" s="90"/>
      <c r="J17" s="82"/>
      <c r="K17" s="90"/>
      <c r="L17" s="92"/>
      <c r="M17" s="99" t="str">
        <f t="shared" si="0"/>
        <v xml:space="preserve"> </v>
      </c>
      <c r="N17" s="104"/>
      <c r="Q17">
        <f t="shared" si="3"/>
        <v>0</v>
      </c>
      <c r="R17" t="str">
        <f t="shared" si="1"/>
        <v xml:space="preserve"> </v>
      </c>
      <c r="S17" t="str">
        <f t="shared" si="2"/>
        <v xml:space="preserve"> </v>
      </c>
      <c r="T17" t="str">
        <f t="shared" si="4"/>
        <v xml:space="preserve"> </v>
      </c>
      <c r="U17" t="str">
        <f t="shared" si="5"/>
        <v xml:space="preserve"> </v>
      </c>
      <c r="V17" t="str">
        <f t="shared" si="6"/>
        <v xml:space="preserve"> </v>
      </c>
      <c r="W17" t="str">
        <f t="shared" si="9"/>
        <v xml:space="preserve"> </v>
      </c>
      <c r="X17" t="str">
        <f t="shared" si="7"/>
        <v xml:space="preserve"> </v>
      </c>
      <c r="Y17" t="str">
        <f t="shared" si="8"/>
        <v xml:space="preserve"> </v>
      </c>
    </row>
    <row r="18" spans="1:25" ht="16.5" customHeight="1" x14ac:dyDescent="0.2">
      <c r="A18" s="77" t="s">
        <v>10</v>
      </c>
      <c r="B18" s="83"/>
      <c r="C18" s="89"/>
      <c r="D18" s="89"/>
      <c r="E18" s="90"/>
      <c r="F18" s="82"/>
      <c r="G18" s="89"/>
      <c r="H18" s="89"/>
      <c r="I18" s="90"/>
      <c r="J18" s="82"/>
      <c r="K18" s="90"/>
      <c r="L18" s="92"/>
      <c r="M18" s="99" t="str">
        <f t="shared" si="0"/>
        <v xml:space="preserve"> </v>
      </c>
      <c r="N18" s="104"/>
      <c r="Q18">
        <f t="shared" si="3"/>
        <v>0</v>
      </c>
      <c r="R18" t="str">
        <f t="shared" si="1"/>
        <v xml:space="preserve"> </v>
      </c>
      <c r="S18" t="str">
        <f t="shared" si="2"/>
        <v xml:space="preserve"> </v>
      </c>
      <c r="T18" t="str">
        <f t="shared" si="4"/>
        <v xml:space="preserve"> </v>
      </c>
      <c r="U18" t="str">
        <f t="shared" si="5"/>
        <v xml:space="preserve"> </v>
      </c>
      <c r="V18" t="str">
        <f t="shared" si="6"/>
        <v xml:space="preserve"> </v>
      </c>
      <c r="W18" t="str">
        <f t="shared" si="9"/>
        <v xml:space="preserve"> </v>
      </c>
      <c r="X18" t="str">
        <f t="shared" si="7"/>
        <v xml:space="preserve"> </v>
      </c>
      <c r="Y18" t="str">
        <f t="shared" si="8"/>
        <v xml:space="preserve"> </v>
      </c>
    </row>
    <row r="19" spans="1:25" ht="16.5" customHeight="1" x14ac:dyDescent="0.2">
      <c r="A19" s="77" t="s">
        <v>11</v>
      </c>
      <c r="B19" s="83"/>
      <c r="C19" s="89"/>
      <c r="D19" s="89"/>
      <c r="E19" s="90"/>
      <c r="F19" s="82"/>
      <c r="G19" s="89"/>
      <c r="H19" s="89"/>
      <c r="I19" s="90"/>
      <c r="J19" s="82"/>
      <c r="K19" s="90"/>
      <c r="L19" s="92"/>
      <c r="M19" s="99" t="str">
        <f t="shared" si="0"/>
        <v xml:space="preserve"> </v>
      </c>
      <c r="N19" s="104"/>
      <c r="Q19">
        <f t="shared" si="3"/>
        <v>0</v>
      </c>
      <c r="R19" t="str">
        <f t="shared" si="1"/>
        <v xml:space="preserve"> </v>
      </c>
      <c r="S19" t="str">
        <f t="shared" si="2"/>
        <v xml:space="preserve"> </v>
      </c>
      <c r="T19" t="str">
        <f t="shared" si="4"/>
        <v xml:space="preserve"> </v>
      </c>
      <c r="U19" t="str">
        <f t="shared" si="5"/>
        <v xml:space="preserve"> </v>
      </c>
      <c r="V19" t="str">
        <f t="shared" si="6"/>
        <v xml:space="preserve"> </v>
      </c>
      <c r="W19" t="str">
        <f t="shared" si="9"/>
        <v xml:space="preserve"> </v>
      </c>
      <c r="X19" t="str">
        <f t="shared" si="7"/>
        <v xml:space="preserve"> </v>
      </c>
      <c r="Y19" t="str">
        <f t="shared" si="8"/>
        <v xml:space="preserve"> </v>
      </c>
    </row>
    <row r="20" spans="1:25" ht="16.5" customHeight="1" x14ac:dyDescent="0.2">
      <c r="A20" s="77" t="s">
        <v>12</v>
      </c>
      <c r="B20" s="83"/>
      <c r="C20" s="89"/>
      <c r="D20" s="89"/>
      <c r="E20" s="90"/>
      <c r="F20" s="82"/>
      <c r="G20" s="89"/>
      <c r="H20" s="89"/>
      <c r="I20" s="90"/>
      <c r="J20" s="82"/>
      <c r="K20" s="90"/>
      <c r="L20" s="92"/>
      <c r="M20" s="99" t="str">
        <f t="shared" si="0"/>
        <v xml:space="preserve"> </v>
      </c>
      <c r="N20" s="104"/>
      <c r="Q20">
        <f t="shared" si="3"/>
        <v>0</v>
      </c>
      <c r="R20" t="str">
        <f t="shared" si="1"/>
        <v xml:space="preserve"> </v>
      </c>
      <c r="S20" t="str">
        <f t="shared" si="2"/>
        <v xml:space="preserve"> </v>
      </c>
      <c r="T20" t="str">
        <f t="shared" si="4"/>
        <v xml:space="preserve"> </v>
      </c>
      <c r="U20" t="str">
        <f t="shared" si="5"/>
        <v xml:space="preserve"> </v>
      </c>
      <c r="V20" t="str">
        <f t="shared" si="6"/>
        <v xml:space="preserve"> </v>
      </c>
      <c r="W20" t="str">
        <f t="shared" si="9"/>
        <v xml:space="preserve"> </v>
      </c>
      <c r="X20" t="str">
        <f t="shared" si="7"/>
        <v xml:space="preserve"> </v>
      </c>
      <c r="Y20" t="str">
        <f t="shared" si="8"/>
        <v xml:space="preserve"> </v>
      </c>
    </row>
    <row r="21" spans="1:25" ht="16.5" customHeight="1" x14ac:dyDescent="0.2">
      <c r="A21" s="77" t="s">
        <v>13</v>
      </c>
      <c r="B21" s="83"/>
      <c r="C21" s="89"/>
      <c r="D21" s="89"/>
      <c r="E21" s="90"/>
      <c r="F21" s="82"/>
      <c r="G21" s="89"/>
      <c r="H21" s="89"/>
      <c r="I21" s="90"/>
      <c r="J21" s="82"/>
      <c r="K21" s="90"/>
      <c r="L21" s="92"/>
      <c r="M21" s="99" t="str">
        <f t="shared" si="0"/>
        <v xml:space="preserve"> </v>
      </c>
      <c r="N21" s="104"/>
      <c r="Q21">
        <f t="shared" si="3"/>
        <v>0</v>
      </c>
      <c r="R21" t="str">
        <f t="shared" si="1"/>
        <v xml:space="preserve"> </v>
      </c>
      <c r="S21" t="str">
        <f t="shared" si="2"/>
        <v xml:space="preserve"> </v>
      </c>
      <c r="T21" t="str">
        <f t="shared" si="4"/>
        <v xml:space="preserve"> </v>
      </c>
      <c r="U21" t="str">
        <f t="shared" si="5"/>
        <v xml:space="preserve"> </v>
      </c>
      <c r="V21" t="str">
        <f t="shared" si="6"/>
        <v xml:space="preserve"> </v>
      </c>
      <c r="W21" t="str">
        <f t="shared" si="9"/>
        <v xml:space="preserve"> </v>
      </c>
      <c r="X21" t="str">
        <f t="shared" si="7"/>
        <v xml:space="preserve"> </v>
      </c>
      <c r="Y21" t="str">
        <f t="shared" si="8"/>
        <v xml:space="preserve"> </v>
      </c>
    </row>
    <row r="22" spans="1:25" ht="16.5" customHeight="1" x14ac:dyDescent="0.2">
      <c r="A22" s="77" t="s">
        <v>14</v>
      </c>
      <c r="B22" s="83"/>
      <c r="C22" s="89"/>
      <c r="D22" s="89"/>
      <c r="E22" s="90"/>
      <c r="F22" s="82"/>
      <c r="G22" s="89"/>
      <c r="H22" s="89"/>
      <c r="I22" s="90"/>
      <c r="J22" s="82"/>
      <c r="K22" s="90"/>
      <c r="L22" s="92"/>
      <c r="M22" s="99" t="str">
        <f t="shared" si="0"/>
        <v xml:space="preserve"> </v>
      </c>
      <c r="N22" s="104"/>
      <c r="Q22">
        <f t="shared" si="3"/>
        <v>0</v>
      </c>
      <c r="R22" t="str">
        <f t="shared" si="1"/>
        <v xml:space="preserve"> </v>
      </c>
      <c r="S22" t="str">
        <f t="shared" si="2"/>
        <v xml:space="preserve"> </v>
      </c>
      <c r="T22" t="str">
        <f t="shared" si="4"/>
        <v xml:space="preserve"> </v>
      </c>
      <c r="U22" t="str">
        <f t="shared" si="5"/>
        <v xml:space="preserve"> </v>
      </c>
      <c r="V22" t="str">
        <f t="shared" si="6"/>
        <v xml:space="preserve"> </v>
      </c>
      <c r="W22" t="str">
        <f t="shared" si="9"/>
        <v xml:space="preserve"> </v>
      </c>
      <c r="X22" t="str">
        <f t="shared" si="7"/>
        <v xml:space="preserve"> </v>
      </c>
      <c r="Y22" t="str">
        <f t="shared" si="8"/>
        <v xml:space="preserve"> </v>
      </c>
    </row>
    <row r="23" spans="1:25" ht="16.5" customHeight="1" x14ac:dyDescent="0.2">
      <c r="A23" s="77" t="s">
        <v>15</v>
      </c>
      <c r="B23" s="83"/>
      <c r="C23" s="89"/>
      <c r="D23" s="89"/>
      <c r="E23" s="90"/>
      <c r="F23" s="82"/>
      <c r="G23" s="89"/>
      <c r="H23" s="89"/>
      <c r="I23" s="90"/>
      <c r="J23" s="82"/>
      <c r="K23" s="90"/>
      <c r="L23" s="92"/>
      <c r="M23" s="99" t="str">
        <f t="shared" si="0"/>
        <v xml:space="preserve"> </v>
      </c>
      <c r="N23" s="104"/>
      <c r="Q23">
        <f t="shared" si="3"/>
        <v>0</v>
      </c>
      <c r="R23" t="str">
        <f t="shared" si="1"/>
        <v xml:space="preserve"> </v>
      </c>
      <c r="S23" t="str">
        <f t="shared" si="2"/>
        <v xml:space="preserve"> </v>
      </c>
      <c r="T23" t="str">
        <f t="shared" si="4"/>
        <v xml:space="preserve"> </v>
      </c>
      <c r="U23" t="str">
        <f t="shared" si="5"/>
        <v xml:space="preserve"> </v>
      </c>
      <c r="V23" t="str">
        <f t="shared" si="6"/>
        <v xml:space="preserve"> </v>
      </c>
      <c r="W23" t="str">
        <f t="shared" si="9"/>
        <v xml:space="preserve"> </v>
      </c>
      <c r="X23" t="str">
        <f t="shared" si="7"/>
        <v xml:space="preserve"> </v>
      </c>
      <c r="Y23" t="str">
        <f t="shared" si="8"/>
        <v xml:space="preserve"> </v>
      </c>
    </row>
    <row r="24" spans="1:25" ht="16.5" customHeight="1" x14ac:dyDescent="0.2">
      <c r="A24" s="77" t="s">
        <v>16</v>
      </c>
      <c r="B24" s="83"/>
      <c r="C24" s="89"/>
      <c r="D24" s="89"/>
      <c r="E24" s="90"/>
      <c r="F24" s="82"/>
      <c r="G24" s="89"/>
      <c r="H24" s="89"/>
      <c r="I24" s="90"/>
      <c r="J24" s="82"/>
      <c r="K24" s="90"/>
      <c r="L24" s="92"/>
      <c r="M24" s="99" t="str">
        <f t="shared" si="0"/>
        <v xml:space="preserve"> </v>
      </c>
      <c r="N24" s="104"/>
      <c r="Q24">
        <f t="shared" si="3"/>
        <v>0</v>
      </c>
      <c r="R24" t="str">
        <f t="shared" si="1"/>
        <v xml:space="preserve"> </v>
      </c>
      <c r="S24" t="str">
        <f t="shared" si="2"/>
        <v xml:space="preserve"> </v>
      </c>
      <c r="T24" t="str">
        <f t="shared" si="4"/>
        <v xml:space="preserve"> </v>
      </c>
      <c r="U24" t="str">
        <f t="shared" si="5"/>
        <v xml:space="preserve"> </v>
      </c>
      <c r="V24" t="str">
        <f t="shared" si="6"/>
        <v xml:space="preserve"> </v>
      </c>
      <c r="W24" t="str">
        <f t="shared" si="9"/>
        <v xml:space="preserve"> </v>
      </c>
      <c r="X24" t="str">
        <f t="shared" si="7"/>
        <v xml:space="preserve"> </v>
      </c>
      <c r="Y24" t="str">
        <f t="shared" si="8"/>
        <v xml:space="preserve"> </v>
      </c>
    </row>
    <row r="25" spans="1:25" ht="16.5" customHeight="1" x14ac:dyDescent="0.2">
      <c r="A25" s="77" t="s">
        <v>17</v>
      </c>
      <c r="B25" s="83"/>
      <c r="C25" s="89"/>
      <c r="D25" s="89"/>
      <c r="E25" s="90"/>
      <c r="F25" s="82"/>
      <c r="G25" s="89"/>
      <c r="H25" s="89"/>
      <c r="I25" s="90"/>
      <c r="J25" s="82"/>
      <c r="K25" s="90"/>
      <c r="L25" s="92"/>
      <c r="M25" s="99" t="str">
        <f t="shared" si="0"/>
        <v xml:space="preserve"> </v>
      </c>
      <c r="N25" s="104"/>
      <c r="Q25">
        <f t="shared" si="3"/>
        <v>0</v>
      </c>
      <c r="R25" t="str">
        <f t="shared" si="1"/>
        <v xml:space="preserve"> </v>
      </c>
      <c r="S25" t="str">
        <f t="shared" si="2"/>
        <v xml:space="preserve"> </v>
      </c>
      <c r="T25" t="str">
        <f t="shared" si="4"/>
        <v xml:space="preserve"> </v>
      </c>
      <c r="U25" t="str">
        <f t="shared" si="5"/>
        <v xml:space="preserve"> </v>
      </c>
      <c r="V25" t="str">
        <f t="shared" si="6"/>
        <v xml:space="preserve"> </v>
      </c>
      <c r="W25" t="str">
        <f t="shared" si="9"/>
        <v xml:space="preserve"> </v>
      </c>
      <c r="X25" t="str">
        <f t="shared" si="7"/>
        <v xml:space="preserve"> </v>
      </c>
      <c r="Y25" t="str">
        <f t="shared" si="8"/>
        <v xml:space="preserve"> </v>
      </c>
    </row>
    <row r="26" spans="1:25" ht="16.5" customHeight="1" x14ac:dyDescent="0.2">
      <c r="A26" s="77" t="s">
        <v>18</v>
      </c>
      <c r="B26" s="83"/>
      <c r="C26" s="89"/>
      <c r="D26" s="89"/>
      <c r="E26" s="90"/>
      <c r="F26" s="82"/>
      <c r="G26" s="89"/>
      <c r="H26" s="89"/>
      <c r="I26" s="90"/>
      <c r="J26" s="82"/>
      <c r="K26" s="90"/>
      <c r="L26" s="92"/>
      <c r="M26" s="99" t="str">
        <f t="shared" si="0"/>
        <v xml:space="preserve"> </v>
      </c>
      <c r="N26" s="104"/>
      <c r="Q26">
        <f t="shared" si="3"/>
        <v>0</v>
      </c>
      <c r="R26" t="str">
        <f t="shared" si="1"/>
        <v xml:space="preserve"> </v>
      </c>
      <c r="S26" t="str">
        <f t="shared" si="2"/>
        <v xml:space="preserve"> </v>
      </c>
      <c r="T26" t="str">
        <f t="shared" si="4"/>
        <v xml:space="preserve"> </v>
      </c>
      <c r="U26" t="str">
        <f t="shared" si="5"/>
        <v xml:space="preserve"> </v>
      </c>
      <c r="V26" t="str">
        <f t="shared" si="6"/>
        <v xml:space="preserve"> </v>
      </c>
      <c r="W26" t="str">
        <f t="shared" si="9"/>
        <v xml:space="preserve"> </v>
      </c>
      <c r="X26" t="str">
        <f t="shared" si="7"/>
        <v xml:space="preserve"> </v>
      </c>
      <c r="Y26" t="str">
        <f t="shared" si="8"/>
        <v xml:space="preserve"> </v>
      </c>
    </row>
    <row r="27" spans="1:25" ht="16.5" customHeight="1" x14ac:dyDescent="0.2">
      <c r="A27" s="77" t="s">
        <v>19</v>
      </c>
      <c r="B27" s="83"/>
      <c r="C27" s="89"/>
      <c r="D27" s="89"/>
      <c r="E27" s="90"/>
      <c r="F27" s="82"/>
      <c r="G27" s="89"/>
      <c r="H27" s="89"/>
      <c r="I27" s="90"/>
      <c r="J27" s="82"/>
      <c r="K27" s="90"/>
      <c r="L27" s="92"/>
      <c r="M27" s="99" t="str">
        <f t="shared" si="0"/>
        <v xml:space="preserve"> </v>
      </c>
      <c r="N27" s="104"/>
      <c r="Q27">
        <f t="shared" si="3"/>
        <v>0</v>
      </c>
      <c r="R27" t="str">
        <f t="shared" si="1"/>
        <v xml:space="preserve"> </v>
      </c>
      <c r="S27" t="str">
        <f t="shared" si="2"/>
        <v xml:space="preserve"> </v>
      </c>
      <c r="T27" t="str">
        <f t="shared" si="4"/>
        <v xml:space="preserve"> </v>
      </c>
      <c r="U27" t="str">
        <f t="shared" si="5"/>
        <v xml:space="preserve"> </v>
      </c>
      <c r="V27" t="str">
        <f t="shared" si="6"/>
        <v xml:space="preserve"> </v>
      </c>
      <c r="W27" t="str">
        <f t="shared" si="9"/>
        <v xml:space="preserve"> </v>
      </c>
      <c r="X27" t="str">
        <f t="shared" si="7"/>
        <v xml:space="preserve"> </v>
      </c>
      <c r="Y27" t="str">
        <f t="shared" si="8"/>
        <v xml:space="preserve"> </v>
      </c>
    </row>
    <row r="28" spans="1:25" ht="16.5" customHeight="1" x14ac:dyDescent="0.2">
      <c r="A28" s="77" t="s">
        <v>20</v>
      </c>
      <c r="B28" s="83"/>
      <c r="C28" s="89"/>
      <c r="D28" s="89"/>
      <c r="E28" s="90"/>
      <c r="F28" s="82"/>
      <c r="G28" s="89"/>
      <c r="H28" s="89"/>
      <c r="I28" s="90"/>
      <c r="J28" s="82"/>
      <c r="K28" s="90"/>
      <c r="L28" s="92"/>
      <c r="M28" s="99" t="str">
        <f t="shared" si="0"/>
        <v xml:space="preserve"> </v>
      </c>
      <c r="N28" s="104"/>
      <c r="Q28">
        <f t="shared" si="3"/>
        <v>0</v>
      </c>
      <c r="R28" t="str">
        <f t="shared" si="1"/>
        <v xml:space="preserve"> </v>
      </c>
      <c r="S28" t="str">
        <f t="shared" si="2"/>
        <v xml:space="preserve"> </v>
      </c>
      <c r="T28" t="str">
        <f t="shared" si="4"/>
        <v xml:space="preserve"> </v>
      </c>
      <c r="U28" t="str">
        <f t="shared" si="5"/>
        <v xml:space="preserve"> </v>
      </c>
      <c r="V28" t="str">
        <f t="shared" si="6"/>
        <v xml:space="preserve"> </v>
      </c>
      <c r="W28" t="str">
        <f t="shared" si="9"/>
        <v xml:space="preserve"> </v>
      </c>
      <c r="X28" t="str">
        <f t="shared" si="7"/>
        <v xml:space="preserve"> </v>
      </c>
      <c r="Y28" t="str">
        <f t="shared" si="8"/>
        <v xml:space="preserve"> </v>
      </c>
    </row>
    <row r="29" spans="1:25" ht="16.5" customHeight="1" x14ac:dyDescent="0.2">
      <c r="A29" s="77" t="s">
        <v>21</v>
      </c>
      <c r="B29" s="83"/>
      <c r="C29" s="89"/>
      <c r="D29" s="89"/>
      <c r="E29" s="90"/>
      <c r="F29" s="82"/>
      <c r="G29" s="89"/>
      <c r="H29" s="89"/>
      <c r="I29" s="90"/>
      <c r="J29" s="82"/>
      <c r="K29" s="90"/>
      <c r="L29" s="92"/>
      <c r="M29" s="99" t="str">
        <f t="shared" si="0"/>
        <v xml:space="preserve"> </v>
      </c>
      <c r="N29" s="104"/>
      <c r="Q29">
        <f t="shared" si="3"/>
        <v>0</v>
      </c>
      <c r="R29" t="str">
        <f t="shared" si="1"/>
        <v xml:space="preserve"> </v>
      </c>
      <c r="S29" t="str">
        <f t="shared" si="2"/>
        <v xml:space="preserve"> </v>
      </c>
      <c r="T29" t="str">
        <f t="shared" si="4"/>
        <v xml:space="preserve"> </v>
      </c>
      <c r="U29" t="str">
        <f t="shared" si="5"/>
        <v xml:space="preserve"> </v>
      </c>
      <c r="V29" t="str">
        <f t="shared" si="6"/>
        <v xml:space="preserve"> </v>
      </c>
      <c r="W29" t="str">
        <f t="shared" si="9"/>
        <v xml:space="preserve"> </v>
      </c>
      <c r="X29" t="str">
        <f t="shared" si="7"/>
        <v xml:space="preserve"> </v>
      </c>
      <c r="Y29" t="str">
        <f t="shared" si="8"/>
        <v xml:space="preserve"> </v>
      </c>
    </row>
    <row r="30" spans="1:25" ht="16.5" customHeight="1" x14ac:dyDescent="0.2">
      <c r="A30" s="77" t="s">
        <v>22</v>
      </c>
      <c r="B30" s="83"/>
      <c r="C30" s="89"/>
      <c r="D30" s="89"/>
      <c r="E30" s="90"/>
      <c r="F30" s="82"/>
      <c r="G30" s="89"/>
      <c r="H30" s="89"/>
      <c r="I30" s="90"/>
      <c r="J30" s="82"/>
      <c r="K30" s="90"/>
      <c r="L30" s="92"/>
      <c r="M30" s="99" t="str">
        <f t="shared" si="0"/>
        <v xml:space="preserve"> </v>
      </c>
      <c r="N30" s="104"/>
      <c r="Q30">
        <f t="shared" si="3"/>
        <v>0</v>
      </c>
      <c r="R30" t="str">
        <f t="shared" si="1"/>
        <v xml:space="preserve"> </v>
      </c>
      <c r="S30" t="str">
        <f t="shared" si="2"/>
        <v xml:space="preserve"> </v>
      </c>
      <c r="T30" t="str">
        <f t="shared" si="4"/>
        <v xml:space="preserve"> </v>
      </c>
      <c r="U30" t="str">
        <f t="shared" si="5"/>
        <v xml:space="preserve"> </v>
      </c>
      <c r="V30" t="str">
        <f t="shared" si="6"/>
        <v xml:space="preserve"> </v>
      </c>
      <c r="W30" t="str">
        <f t="shared" si="9"/>
        <v xml:space="preserve"> </v>
      </c>
      <c r="X30" t="str">
        <f t="shared" si="7"/>
        <v xml:space="preserve"> </v>
      </c>
      <c r="Y30" t="str">
        <f t="shared" si="8"/>
        <v xml:space="preserve"> </v>
      </c>
    </row>
    <row r="31" spans="1:25" ht="16.5" customHeight="1" x14ac:dyDescent="0.2">
      <c r="A31" s="77" t="s">
        <v>23</v>
      </c>
      <c r="B31" s="83"/>
      <c r="C31" s="89"/>
      <c r="D31" s="89"/>
      <c r="E31" s="90"/>
      <c r="F31" s="82"/>
      <c r="G31" s="89"/>
      <c r="H31" s="89"/>
      <c r="I31" s="90"/>
      <c r="J31" s="82"/>
      <c r="K31" s="90"/>
      <c r="L31" s="92"/>
      <c r="M31" s="99" t="str">
        <f t="shared" si="0"/>
        <v xml:space="preserve"> </v>
      </c>
      <c r="N31" s="104"/>
      <c r="Q31">
        <f t="shared" si="3"/>
        <v>0</v>
      </c>
      <c r="R31" t="str">
        <f t="shared" si="1"/>
        <v xml:space="preserve"> </v>
      </c>
      <c r="S31" t="str">
        <f t="shared" si="2"/>
        <v xml:space="preserve"> </v>
      </c>
      <c r="T31" t="str">
        <f t="shared" si="4"/>
        <v xml:space="preserve"> </v>
      </c>
      <c r="U31" t="str">
        <f t="shared" si="5"/>
        <v xml:space="preserve"> </v>
      </c>
      <c r="V31" t="str">
        <f t="shared" si="6"/>
        <v xml:space="preserve"> </v>
      </c>
      <c r="W31" t="str">
        <f t="shared" si="9"/>
        <v xml:space="preserve"> </v>
      </c>
      <c r="X31" t="str">
        <f t="shared" si="7"/>
        <v xml:space="preserve"> </v>
      </c>
      <c r="Y31" t="str">
        <f t="shared" si="8"/>
        <v xml:space="preserve"> </v>
      </c>
    </row>
    <row r="32" spans="1:25" ht="16.5" customHeight="1" x14ac:dyDescent="0.2">
      <c r="A32" s="77" t="s">
        <v>24</v>
      </c>
      <c r="B32" s="83"/>
      <c r="C32" s="89"/>
      <c r="D32" s="89"/>
      <c r="E32" s="90"/>
      <c r="F32" s="82"/>
      <c r="G32" s="89"/>
      <c r="H32" s="89"/>
      <c r="I32" s="90"/>
      <c r="J32" s="82"/>
      <c r="K32" s="90"/>
      <c r="L32" s="92"/>
      <c r="M32" s="99" t="str">
        <f t="shared" si="0"/>
        <v xml:space="preserve"> </v>
      </c>
      <c r="N32" s="104"/>
      <c r="Q32">
        <f t="shared" si="3"/>
        <v>0</v>
      </c>
      <c r="R32" t="str">
        <f t="shared" si="1"/>
        <v xml:space="preserve"> </v>
      </c>
      <c r="S32" t="str">
        <f t="shared" si="2"/>
        <v xml:space="preserve"> </v>
      </c>
      <c r="T32" t="str">
        <f t="shared" si="4"/>
        <v xml:space="preserve"> </v>
      </c>
      <c r="U32" t="str">
        <f t="shared" si="5"/>
        <v xml:space="preserve"> </v>
      </c>
      <c r="V32" t="str">
        <f t="shared" si="6"/>
        <v xml:space="preserve"> </v>
      </c>
      <c r="W32" t="str">
        <f t="shared" si="9"/>
        <v xml:space="preserve"> </v>
      </c>
      <c r="X32" t="str">
        <f t="shared" si="7"/>
        <v xml:space="preserve"> </v>
      </c>
      <c r="Y32" t="str">
        <f t="shared" si="8"/>
        <v xml:space="preserve"> </v>
      </c>
    </row>
    <row r="33" spans="1:25" ht="16.5" customHeight="1" x14ac:dyDescent="0.2">
      <c r="A33" s="77" t="s">
        <v>25</v>
      </c>
      <c r="B33" s="83"/>
      <c r="C33" s="89"/>
      <c r="D33" s="89"/>
      <c r="E33" s="90"/>
      <c r="F33" s="82"/>
      <c r="G33" s="89"/>
      <c r="H33" s="89"/>
      <c r="I33" s="90"/>
      <c r="J33" s="82"/>
      <c r="K33" s="90"/>
      <c r="L33" s="92"/>
      <c r="M33" s="99" t="str">
        <f t="shared" si="0"/>
        <v xml:space="preserve"> </v>
      </c>
      <c r="N33" s="104"/>
      <c r="Q33">
        <f t="shared" si="3"/>
        <v>0</v>
      </c>
      <c r="R33" t="str">
        <f t="shared" si="1"/>
        <v xml:space="preserve"> </v>
      </c>
      <c r="S33" t="str">
        <f t="shared" si="2"/>
        <v xml:space="preserve"> </v>
      </c>
      <c r="T33" t="str">
        <f t="shared" si="4"/>
        <v xml:space="preserve"> </v>
      </c>
      <c r="U33" t="str">
        <f t="shared" si="5"/>
        <v xml:space="preserve"> </v>
      </c>
      <c r="V33" t="str">
        <f t="shared" si="6"/>
        <v xml:space="preserve"> </v>
      </c>
      <c r="W33" t="str">
        <f t="shared" si="9"/>
        <v xml:space="preserve"> </v>
      </c>
      <c r="X33" t="str">
        <f t="shared" si="7"/>
        <v xml:space="preserve"> </v>
      </c>
      <c r="Y33" t="str">
        <f t="shared" si="8"/>
        <v xml:space="preserve"> </v>
      </c>
    </row>
    <row r="34" spans="1:25" ht="16.5" customHeight="1" x14ac:dyDescent="0.2">
      <c r="A34" s="77" t="s">
        <v>26</v>
      </c>
      <c r="B34" s="83"/>
      <c r="C34" s="89"/>
      <c r="D34" s="89"/>
      <c r="E34" s="90"/>
      <c r="F34" s="82"/>
      <c r="G34" s="89"/>
      <c r="H34" s="89"/>
      <c r="I34" s="90"/>
      <c r="J34" s="82"/>
      <c r="K34" s="90"/>
      <c r="L34" s="92"/>
      <c r="M34" s="99" t="str">
        <f t="shared" si="0"/>
        <v xml:space="preserve"> </v>
      </c>
      <c r="N34" s="104"/>
      <c r="Q34">
        <f t="shared" si="3"/>
        <v>0</v>
      </c>
      <c r="R34" t="str">
        <f t="shared" si="1"/>
        <v xml:space="preserve"> </v>
      </c>
      <c r="S34" t="str">
        <f t="shared" si="2"/>
        <v xml:space="preserve"> </v>
      </c>
      <c r="T34" t="str">
        <f t="shared" si="4"/>
        <v xml:space="preserve"> </v>
      </c>
      <c r="U34" t="str">
        <f t="shared" si="5"/>
        <v xml:space="preserve"> </v>
      </c>
      <c r="V34" t="str">
        <f t="shared" si="6"/>
        <v xml:space="preserve"> </v>
      </c>
      <c r="W34" t="str">
        <f t="shared" si="9"/>
        <v xml:space="preserve"> </v>
      </c>
      <c r="X34" t="str">
        <f t="shared" si="7"/>
        <v xml:space="preserve"> </v>
      </c>
      <c r="Y34" t="str">
        <f t="shared" si="8"/>
        <v xml:space="preserve"> </v>
      </c>
    </row>
    <row r="35" spans="1:25" ht="16.5" customHeight="1" x14ac:dyDescent="0.2">
      <c r="A35" s="77" t="s">
        <v>27</v>
      </c>
      <c r="B35" s="83"/>
      <c r="C35" s="89"/>
      <c r="D35" s="89"/>
      <c r="E35" s="90"/>
      <c r="F35" s="82"/>
      <c r="G35" s="89"/>
      <c r="H35" s="89"/>
      <c r="I35" s="90"/>
      <c r="J35" s="82"/>
      <c r="K35" s="90"/>
      <c r="L35" s="92"/>
      <c r="M35" s="99" t="str">
        <f t="shared" si="0"/>
        <v xml:space="preserve"> </v>
      </c>
      <c r="N35" s="104"/>
      <c r="Q35">
        <f t="shared" si="3"/>
        <v>0</v>
      </c>
      <c r="R35" t="str">
        <f t="shared" si="1"/>
        <v xml:space="preserve"> </v>
      </c>
      <c r="S35" t="str">
        <f t="shared" si="2"/>
        <v xml:space="preserve"> </v>
      </c>
      <c r="T35" t="str">
        <f t="shared" si="4"/>
        <v xml:space="preserve"> </v>
      </c>
      <c r="U35" t="str">
        <f t="shared" si="5"/>
        <v xml:space="preserve"> </v>
      </c>
      <c r="V35" t="str">
        <f t="shared" si="6"/>
        <v xml:space="preserve"> </v>
      </c>
      <c r="W35" t="str">
        <f t="shared" si="9"/>
        <v xml:space="preserve"> </v>
      </c>
      <c r="X35" t="str">
        <f t="shared" si="7"/>
        <v xml:space="preserve"> </v>
      </c>
      <c r="Y35" t="str">
        <f t="shared" si="8"/>
        <v xml:space="preserve"> </v>
      </c>
    </row>
    <row r="36" spans="1:25" ht="16.5" customHeight="1" x14ac:dyDescent="0.2">
      <c r="A36" s="77" t="s">
        <v>28</v>
      </c>
      <c r="B36" s="83"/>
      <c r="C36" s="89"/>
      <c r="D36" s="89"/>
      <c r="E36" s="90"/>
      <c r="F36" s="82"/>
      <c r="G36" s="89"/>
      <c r="H36" s="89"/>
      <c r="I36" s="90"/>
      <c r="J36" s="82"/>
      <c r="K36" s="90"/>
      <c r="L36" s="92"/>
      <c r="M36" s="99" t="str">
        <f t="shared" si="0"/>
        <v xml:space="preserve"> </v>
      </c>
      <c r="N36" s="104"/>
      <c r="Q36">
        <f t="shared" si="3"/>
        <v>0</v>
      </c>
      <c r="R36" t="str">
        <f t="shared" si="1"/>
        <v xml:space="preserve"> </v>
      </c>
      <c r="S36" t="str">
        <f t="shared" si="2"/>
        <v xml:space="preserve"> </v>
      </c>
      <c r="T36" t="str">
        <f t="shared" si="4"/>
        <v xml:space="preserve"> </v>
      </c>
      <c r="U36" t="str">
        <f t="shared" si="5"/>
        <v xml:space="preserve"> </v>
      </c>
      <c r="V36" t="str">
        <f t="shared" si="6"/>
        <v xml:space="preserve"> </v>
      </c>
      <c r="W36" t="str">
        <f t="shared" si="9"/>
        <v xml:space="preserve"> </v>
      </c>
      <c r="X36" t="str">
        <f t="shared" si="7"/>
        <v xml:space="preserve"> </v>
      </c>
      <c r="Y36" t="str">
        <f t="shared" si="8"/>
        <v xml:space="preserve"> </v>
      </c>
    </row>
    <row r="37" spans="1:25" ht="16.5" customHeight="1" x14ac:dyDescent="0.2">
      <c r="A37" s="77" t="s">
        <v>29</v>
      </c>
      <c r="B37" s="83"/>
      <c r="C37" s="89"/>
      <c r="D37" s="89"/>
      <c r="E37" s="90"/>
      <c r="F37" s="82"/>
      <c r="G37" s="89"/>
      <c r="H37" s="89"/>
      <c r="I37" s="90"/>
      <c r="J37" s="82"/>
      <c r="K37" s="90"/>
      <c r="L37" s="92"/>
      <c r="M37" s="99" t="str">
        <f t="shared" si="0"/>
        <v xml:space="preserve"> </v>
      </c>
      <c r="N37" s="104"/>
      <c r="Q37">
        <f t="shared" si="3"/>
        <v>0</v>
      </c>
      <c r="R37" t="str">
        <f t="shared" si="1"/>
        <v xml:space="preserve"> </v>
      </c>
      <c r="S37" t="str">
        <f t="shared" si="2"/>
        <v xml:space="preserve"> </v>
      </c>
      <c r="T37" t="str">
        <f t="shared" si="4"/>
        <v xml:space="preserve"> </v>
      </c>
      <c r="U37" t="str">
        <f t="shared" si="5"/>
        <v xml:space="preserve"> </v>
      </c>
      <c r="V37" t="str">
        <f t="shared" si="6"/>
        <v xml:space="preserve"> </v>
      </c>
      <c r="W37" t="str">
        <f t="shared" si="9"/>
        <v xml:space="preserve"> </v>
      </c>
      <c r="X37" t="str">
        <f t="shared" si="7"/>
        <v xml:space="preserve"> </v>
      </c>
      <c r="Y37" t="str">
        <f t="shared" si="8"/>
        <v xml:space="preserve"> </v>
      </c>
    </row>
    <row r="38" spans="1:25" ht="16.5" customHeight="1" x14ac:dyDescent="0.2">
      <c r="A38" s="77" t="s">
        <v>30</v>
      </c>
      <c r="B38" s="83"/>
      <c r="C38" s="89"/>
      <c r="D38" s="89"/>
      <c r="E38" s="90"/>
      <c r="F38" s="82"/>
      <c r="G38" s="89"/>
      <c r="H38" s="89"/>
      <c r="I38" s="90"/>
      <c r="J38" s="82"/>
      <c r="K38" s="90"/>
      <c r="L38" s="92"/>
      <c r="M38" s="99" t="str">
        <f t="shared" si="0"/>
        <v xml:space="preserve"> </v>
      </c>
      <c r="N38" s="104"/>
      <c r="Q38">
        <f t="shared" si="3"/>
        <v>0</v>
      </c>
      <c r="R38" t="str">
        <f t="shared" si="1"/>
        <v xml:space="preserve"> </v>
      </c>
      <c r="S38" t="str">
        <f t="shared" si="2"/>
        <v xml:space="preserve"> </v>
      </c>
      <c r="T38" t="str">
        <f t="shared" si="4"/>
        <v xml:space="preserve"> </v>
      </c>
      <c r="U38" t="str">
        <f t="shared" si="5"/>
        <v xml:space="preserve"> </v>
      </c>
      <c r="V38" t="str">
        <f t="shared" si="6"/>
        <v xml:space="preserve"> </v>
      </c>
      <c r="W38" t="str">
        <f t="shared" si="9"/>
        <v xml:space="preserve"> </v>
      </c>
      <c r="X38" t="str">
        <f t="shared" si="7"/>
        <v xml:space="preserve"> </v>
      </c>
      <c r="Y38" t="str">
        <f t="shared" si="8"/>
        <v xml:space="preserve"> </v>
      </c>
    </row>
    <row r="39" spans="1:25" ht="16.5" customHeight="1" x14ac:dyDescent="0.2">
      <c r="A39" s="77" t="s">
        <v>31</v>
      </c>
      <c r="B39" s="83"/>
      <c r="C39" s="89"/>
      <c r="D39" s="89"/>
      <c r="E39" s="90"/>
      <c r="F39" s="82"/>
      <c r="G39" s="89"/>
      <c r="H39" s="89"/>
      <c r="I39" s="90"/>
      <c r="J39" s="82"/>
      <c r="K39" s="90"/>
      <c r="L39" s="92"/>
      <c r="M39" s="99" t="str">
        <f t="shared" si="0"/>
        <v xml:space="preserve"> </v>
      </c>
      <c r="N39" s="104"/>
      <c r="Q39">
        <f t="shared" si="3"/>
        <v>0</v>
      </c>
      <c r="R39" t="str">
        <f t="shared" si="1"/>
        <v xml:space="preserve"> </v>
      </c>
      <c r="S39" t="str">
        <f t="shared" si="2"/>
        <v xml:space="preserve"> </v>
      </c>
      <c r="T39" t="str">
        <f t="shared" si="4"/>
        <v xml:space="preserve"> </v>
      </c>
      <c r="U39" t="str">
        <f t="shared" si="5"/>
        <v xml:space="preserve"> </v>
      </c>
      <c r="V39" t="str">
        <f t="shared" si="6"/>
        <v xml:space="preserve"> </v>
      </c>
      <c r="W39" t="str">
        <f t="shared" si="9"/>
        <v xml:space="preserve"> </v>
      </c>
      <c r="X39" t="str">
        <f t="shared" si="7"/>
        <v xml:space="preserve"> </v>
      </c>
      <c r="Y39" t="str">
        <f t="shared" si="8"/>
        <v xml:space="preserve"> </v>
      </c>
    </row>
    <row r="40" spans="1:25" ht="16.5" customHeight="1" thickBot="1" x14ac:dyDescent="0.25">
      <c r="A40" s="78" t="s">
        <v>32</v>
      </c>
      <c r="B40" s="84"/>
      <c r="C40" s="93"/>
      <c r="D40" s="93"/>
      <c r="E40" s="94"/>
      <c r="F40" s="82"/>
      <c r="G40" s="93"/>
      <c r="H40" s="93"/>
      <c r="I40" s="94"/>
      <c r="J40" s="82"/>
      <c r="K40" s="94"/>
      <c r="L40" s="95"/>
      <c r="M40" s="99" t="str">
        <f t="shared" si="0"/>
        <v xml:space="preserve"> </v>
      </c>
      <c r="N40" s="105"/>
      <c r="Q40">
        <f t="shared" si="3"/>
        <v>0</v>
      </c>
      <c r="R40" t="str">
        <f t="shared" si="1"/>
        <v xml:space="preserve"> </v>
      </c>
      <c r="S40" t="str">
        <f t="shared" si="2"/>
        <v xml:space="preserve"> </v>
      </c>
      <c r="T40" t="str">
        <f t="shared" si="4"/>
        <v xml:space="preserve"> </v>
      </c>
      <c r="U40" t="str">
        <f t="shared" si="5"/>
        <v xml:space="preserve"> </v>
      </c>
      <c r="V40" t="str">
        <f t="shared" si="6"/>
        <v xml:space="preserve"> </v>
      </c>
      <c r="W40" t="str">
        <f t="shared" si="9"/>
        <v xml:space="preserve"> </v>
      </c>
      <c r="X40" t="str">
        <f t="shared" si="7"/>
        <v xml:space="preserve"> </v>
      </c>
      <c r="Y40" t="str">
        <f t="shared" si="8"/>
        <v xml:space="preserve"> </v>
      </c>
    </row>
    <row r="41" spans="1:25" ht="27" customHeight="1" thickBot="1" x14ac:dyDescent="0.25">
      <c r="A41" s="189" t="s">
        <v>108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1"/>
      <c r="M41" s="85">
        <f>IF(SUM(M10:M40)&gt;0,SUM(M10:M40),0)</f>
        <v>0</v>
      </c>
      <c r="Q41">
        <f>SUM(Q10:Q40)</f>
        <v>0</v>
      </c>
      <c r="R41">
        <f t="shared" ref="R41:U41" si="10">SUM(R10:R40)</f>
        <v>0</v>
      </c>
      <c r="S41">
        <f t="shared" si="10"/>
        <v>0</v>
      </c>
      <c r="T41">
        <f t="shared" si="10"/>
        <v>0</v>
      </c>
      <c r="U41">
        <f t="shared" si="10"/>
        <v>0</v>
      </c>
      <c r="V41" t="str">
        <f>IF(V10=" ","",(V10&amp;", "))&amp;IF(V11=" ","",(V11&amp;", "))&amp;IF(V12=" ","",(V12&amp;", "))&amp;IF(V13=" ","",(V13&amp;", "))&amp;IF(V14=" ","",(V14&amp;", "))&amp;IF(V15=" ","",(V15&amp;", "))&amp;IF(V16=" ","",(V16&amp;", "))&amp;IF(V17=" ","",(V17&amp;", "))&amp;IF(V18=" ","",(V18&amp;", "))&amp;IF(V19=" ","",(V19&amp;", "))&amp;IF(V20=" ","",(V20&amp;", "))&amp;IF(V21=" ","",(V21&amp;", "))&amp;IF(V22=" ","",(V22&amp;", "))&amp;IF(V23=" ","",(V23&amp;", "))&amp;IF(V24=" ","",(V24&amp;", "))&amp;IF(V25=" ","",(V25&amp;", "))&amp;IF(V26=" ","",(V26&amp;", "))&amp;IF(V27=" ","",(V27&amp;", "))&amp;IF(V28=" ","",(V28&amp;", "))&amp;IF(V29=" ","",(V29&amp;", "))&amp;IF(V30=" ","",(V30&amp;", "))&amp;IF(V31=" ","",(V31&amp;", "))&amp;IF(V32=" ","",(V32&amp;", "))&amp;IF(V33=" ","",(V33&amp;", "))&amp;IF(V34=" ","",(V34&amp;", "))&amp;IF(V35=" ","",(V35&amp;", "))&amp;IF(V36=" ","",(V36&amp;", "))&amp;IF(V37=" ","",(V37&amp;", "))&amp;IF(V38=" ","",(V38&amp;", "))&amp;IF(V39=" ","",(V39&amp;", "))&amp;IF(V40=" ","",V40)&amp;N3</f>
        <v/>
      </c>
      <c r="W41" t="str">
        <f>IF(W10=" ","",(W10&amp;", "))&amp;IF(W11=" ","",(W11&amp;", "))&amp;IF(W12=" ","",(W12&amp;", "))&amp;IF(W13=" ","",(W13&amp;", "))&amp;IF(W14=" ","",(W14&amp;", "))&amp;IF(W15=" ","",(W15&amp;", "))&amp;IF(W16=" ","",(W16&amp;", "))&amp;IF(W17=" ","",(W17&amp;", "))&amp;IF(W18=" ","",(W18&amp;", "))&amp;IF(W19=" ","",(W19&amp;", "))&amp;IF(W20=" ","",(W20&amp;", "))&amp;IF(W21=" ","",(W21&amp;", "))&amp;IF(W22=" ","",(W22&amp;", "))&amp;IF(W23=" ","",(W23&amp;", "))&amp;IF(W24=" ","",(W24&amp;", "))&amp;IF(W25=" ","",(W25&amp;", "))&amp;IF(W26=" ","",(W26&amp;", "))&amp;IF(W27=" ","",(W27&amp;", "))&amp;IF(W28=" ","",(W28&amp;", "))&amp;IF(W29=" ","",(W29&amp;", "))&amp;IF(W30=" ","",(W30&amp;", "))&amp;IF(W31=" ","",(W31&amp;", "))&amp;IF(W32=" ","",(W32&amp;", "))&amp;IF(W33=" ","",(W33&amp;", "))&amp;IF(W34=" ","",(W34&amp;", "))&amp;IF(W35=" ","",(W35&amp;", "))&amp;IF(W36=" ","",(W36&amp;", "))&amp;IF(W37=" ","",(W37&amp;", "))&amp;IF(W38=" ","",(W38&amp;", "))&amp;IF(W39=" ","",(W39&amp;", "))&amp;IF(W40=" ","",W40)&amp;N3</f>
        <v/>
      </c>
      <c r="X41" t="str">
        <f>IF(X10=" ","",(X10&amp;", "))&amp;IF(X11=" ","",(X11&amp;", "))&amp;IF(X12=" ","",(X12&amp;", "))&amp;IF(X13=" ","",(X13&amp;", "))&amp;IF(X14=" ","",(X14&amp;", "))&amp;IF(X15=" ","",(X15&amp;", "))&amp;IF(X16=" ","",(X16&amp;", "))&amp;IF(X17=" ","",(X17&amp;", "))&amp;IF(X18=" ","",(X18&amp;", "))&amp;IF(X19=" ","",(X19&amp;", "))&amp;IF(X20=" ","",(X20&amp;", "))&amp;IF(X21=" ","",(X21&amp;", "))&amp;IF(X22=" ","",(X22&amp;", "))&amp;IF(X23=" ","",(X23&amp;", "))&amp;IF(X24=" ","",(X24&amp;", "))&amp;IF(X25=" ","",(X25&amp;", "))&amp;IF(X26=" ","",(X26&amp;", "))&amp;IF(X27=" ","",(X27&amp;", "))&amp;IF(X28=" ","",(X28&amp;", "))&amp;IF(X29=" ","",(X29&amp;", "))&amp;IF(X30=" ","",(X30&amp;", "))&amp;IF(X31=" ","",(X31&amp;", "))&amp;IF(X32=" ","",(X32&amp;", "))&amp;IF(X33=" ","",(X33&amp;", "))&amp;IF(X34=" ","",(X34&amp;", "))&amp;IF(X35=" ","",(X35&amp;", "))&amp;IF(X36=" ","",(X36&amp;", "))&amp;IF(X37=" ","",(X37&amp;", "))&amp;IF(X38=" ","",(X38&amp;", "))&amp;IF(X39=" ","",(X39&amp;", "))&amp;IF(X40=" ","",X40)&amp;N3</f>
        <v/>
      </c>
      <c r="Y41" t="str">
        <f>IF(Y10=" ","",(Y10&amp;", "))&amp;IF(Y11=" ","",(Y11&amp;", "))&amp;IF(Y12=" ","",(Y12&amp;", "))&amp;IF(Y13=" ","",(Y13&amp;", "))&amp;IF(Y14=" ","",(Y14&amp;", "))&amp;IF(Y15=" ","",(Y15&amp;", "))&amp;IF(Y16=" ","",(Y16&amp;", "))&amp;IF(Y17=" ","",(Y17&amp;", "))&amp;IF(Y18=" ","",(Y18&amp;", "))&amp;IF(Y19=" ","",(Y19&amp;", "))&amp;IF(Y20=" ","",(Y20&amp;", "))&amp;IF(Y21=" ","",(Y21&amp;", "))&amp;IF(Y22=" ","",(Y22&amp;", "))&amp;IF(Y23=" ","",(Y23&amp;", "))&amp;IF(Y24=" ","",(Y24&amp;", "))&amp;IF(Y25=" ","",(Y25&amp;", "))&amp;IF(Y26=" ","",(Y26&amp;", "))&amp;IF(Y27=" ","",(Y27&amp;", "))&amp;IF(Y28=" ","",(Y28&amp;", "))&amp;IF(Y29=" ","",(Y29&amp;", "))&amp;IF(Y30=" ","",(Y30&amp;", "))&amp;IF(Y31=" ","",(Y31&amp;", "))&amp;IF(Y32=" ","",(Y32&amp;", "))&amp;IF(Y33=" ","",(Y33&amp;", "))&amp;IF(Y34=" ","",(Y34&amp;", "))&amp;IF(Y35=" ","",(Y35&amp;", "))&amp;IF(Y36=" ","",(Y36&amp;", "))&amp;IF(Y37=" ","",(Y37&amp;", "))&amp;IF(Y38=" ","",(Y38&amp;", "))&amp;IF(Y39=" ","",(Y39&amp;", "))&amp;IF(Y40=" ","",Y40)&amp;N3</f>
        <v/>
      </c>
    </row>
    <row r="42" spans="1:25" ht="27" customHeight="1" thickBot="1" x14ac:dyDescent="0.25">
      <c r="A42" s="200" t="s">
        <v>109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2"/>
      <c r="M42" s="86">
        <f>Q41</f>
        <v>0</v>
      </c>
      <c r="V42" s="30" t="s">
        <v>88</v>
      </c>
      <c r="W42" s="30" t="s">
        <v>89</v>
      </c>
      <c r="X42" s="30" t="s">
        <v>90</v>
      </c>
      <c r="Y42" s="30" t="s">
        <v>87</v>
      </c>
    </row>
    <row r="43" spans="1:25" ht="27" customHeight="1" thickBot="1" x14ac:dyDescent="0.25">
      <c r="A43" s="189" t="s">
        <v>98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1"/>
      <c r="M43" s="85">
        <f>R41</f>
        <v>0</v>
      </c>
    </row>
    <row r="44" spans="1:25" ht="27" customHeight="1" thickBot="1" x14ac:dyDescent="0.25">
      <c r="A44" s="189" t="s">
        <v>99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1"/>
      <c r="M44" s="85">
        <f>S41</f>
        <v>0</v>
      </c>
    </row>
    <row r="45" spans="1:25" ht="27" customHeight="1" thickBot="1" x14ac:dyDescent="0.25">
      <c r="A45" s="189" t="s">
        <v>100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  <c r="M45" s="85">
        <f>T41</f>
        <v>0</v>
      </c>
    </row>
    <row r="46" spans="1:25" ht="27" customHeight="1" thickBot="1" x14ac:dyDescent="0.25">
      <c r="A46" s="189" t="s">
        <v>128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1"/>
      <c r="M46" s="85">
        <f>U41</f>
        <v>0</v>
      </c>
    </row>
    <row r="47" spans="1:25" x14ac:dyDescent="0.2">
      <c r="A47" s="195"/>
      <c r="B47" s="195"/>
      <c r="C47" s="196"/>
      <c r="M47" s="3"/>
    </row>
    <row r="48" spans="1:25" x14ac:dyDescent="0.2">
      <c r="A48" s="4"/>
      <c r="B48" s="4"/>
    </row>
    <row r="49" spans="1:13" ht="30" customHeight="1" x14ac:dyDescent="0.2">
      <c r="A49" s="192" t="s">
        <v>63</v>
      </c>
      <c r="B49" s="192"/>
      <c r="C49" s="192"/>
      <c r="D49" s="192"/>
      <c r="E49" s="192"/>
      <c r="F49" s="192"/>
      <c r="G49" s="192"/>
      <c r="H49" s="192"/>
      <c r="I49" s="192"/>
      <c r="J49" s="71"/>
      <c r="K49" s="47"/>
      <c r="L49" s="47"/>
      <c r="M49" s="47"/>
    </row>
  </sheetData>
  <sheetProtection algorithmName="SHA-512" hashValue="nVIKk9jEFa3b/gJreNKytwyer4iDHPAlSFuDHccBExxD3BIh3c/pPvDMjahuBNFFTXc5R/h1qBydmXytfgOEXQ==" saltValue="Dos3B7RWVxpXXV6hqS0R7g==" spinCount="100000" sheet="1" objects="1" scenarios="1" formatCells="0" formatColumns="0" formatRows="0"/>
  <protectedRanges>
    <protectedRange algorithmName="SHA-512" hashValue="xcRzntuHkwI2rXBNKCfiLHr1ZrC9EfOh8dcOzF3FFRdbVOOdvVq3l3lvarPQSviDurx4TfOMmRrKTzKpXhZjLA==" saltValue="VW5wHlUQ+MyB5GKChVGyoA==" spinCount="100000" sqref="A1:N8" name="Oblast2"/>
    <protectedRange sqref="B10:L40" name="Oblast1"/>
    <protectedRange sqref="N10:N40" name="Oblast3"/>
  </protectedRanges>
  <mergeCells count="20">
    <mergeCell ref="N3:N4"/>
    <mergeCell ref="A1:E1"/>
    <mergeCell ref="A6:C6"/>
    <mergeCell ref="A47:C47"/>
    <mergeCell ref="A41:L41"/>
    <mergeCell ref="D6:I6"/>
    <mergeCell ref="A42:L42"/>
    <mergeCell ref="G1:L1"/>
    <mergeCell ref="A46:L46"/>
    <mergeCell ref="A45:L45"/>
    <mergeCell ref="A4:H4"/>
    <mergeCell ref="A3:H3"/>
    <mergeCell ref="I3:L4"/>
    <mergeCell ref="M3:M4"/>
    <mergeCell ref="A44:L44"/>
    <mergeCell ref="A43:L43"/>
    <mergeCell ref="A49:I49"/>
    <mergeCell ref="A5:M5"/>
    <mergeCell ref="K6:L6"/>
    <mergeCell ref="M6:N6"/>
  </mergeCells>
  <conditionalFormatting sqref="C10:E40 G10:I40 K10:L40">
    <cfRule type="containsBlanks" dxfId="3" priority="3">
      <formula>LEN(TRIM(C10))=0</formula>
    </cfRule>
  </conditionalFormatting>
  <conditionalFormatting sqref="B10:B40 F10:F40 J10:J40">
    <cfRule type="containsBlanks" dxfId="2" priority="2">
      <formula>LEN(TRIM(B10))=0</formula>
    </cfRule>
  </conditionalFormatting>
  <conditionalFormatting sqref="N10:N40">
    <cfRule type="containsBlanks" dxfId="1" priority="1">
      <formula>LEN(TRIM(N10))=0</formula>
    </cfRule>
  </conditionalFormatting>
  <dataValidations count="1">
    <dataValidation type="list" allowBlank="1" showInputMessage="1" showErrorMessage="1" sqref="B10:B40 F10:F40 J10:J40" xr:uid="{A0B9ADD9-BA76-4383-A3E8-E0AFFD7768E3}">
      <formula1>$Q$2:$Q$6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8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f822508-510a-46dd-ac7a-ddf5fa42e9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EA071BA8FB8C4FB615B412F3CD06B6" ma:contentTypeVersion="16" ma:contentTypeDescription="Vytvoří nový dokument" ma:contentTypeScope="" ma:versionID="618e4176e74ac418c15253ffdd2d3e49">
  <xsd:schema xmlns:xsd="http://www.w3.org/2001/XMLSchema" xmlns:xs="http://www.w3.org/2001/XMLSchema" xmlns:p="http://schemas.microsoft.com/office/2006/metadata/properties" xmlns:ns3="768594f4-16e5-4c67-941d-4255fc8f6cba" xmlns:ns4="cf822508-510a-46dd-ac7a-ddf5fa42e9d3" targetNamespace="http://schemas.microsoft.com/office/2006/metadata/properties" ma:root="true" ma:fieldsID="bd4095a1242a56f01d21e124a0dcafb3" ns3:_="" ns4:_="">
    <xsd:import namespace="768594f4-16e5-4c67-941d-4255fc8f6cba"/>
    <xsd:import namespace="cf822508-510a-46dd-ac7a-ddf5fa42e9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594f4-16e5-4c67-941d-4255fc8f6c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22508-510a-46dd-ac7a-ddf5fa42e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5F52A-4729-40A5-916E-E423CFC2768A}">
  <ds:schemaRefs>
    <ds:schemaRef ds:uri="http://www.w3.org/XML/1998/namespace"/>
    <ds:schemaRef ds:uri="768594f4-16e5-4c67-941d-4255fc8f6cba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cf822508-510a-46dd-ac7a-ddf5fa42e9d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450AAB-763C-4132-AC16-F89D070BC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594f4-16e5-4c67-941d-4255fc8f6cba"/>
    <ds:schemaRef ds:uri="cf822508-510a-46dd-ac7a-ddf5fa42e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128D61-ED0C-4702-9DC9-72016C4075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vykaz</vt:lpstr>
      <vt:lpstr>evidence odprac.doby</vt:lpstr>
      <vt:lpstr>'evidence odprac.doby'!Oblast_tisku</vt:lpstr>
      <vt:lpstr>vykaz!Oblast_tisku</vt:lpstr>
    </vt:vector>
  </TitlesOfParts>
  <Company>UTB Zlín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Jiří Peterka</cp:lastModifiedBy>
  <cp:lastPrinted>2024-02-29T07:19:50Z</cp:lastPrinted>
  <dcterms:created xsi:type="dcterms:W3CDTF">2002-04-19T05:06:05Z</dcterms:created>
  <dcterms:modified xsi:type="dcterms:W3CDTF">2024-02-29T07:19:52Z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0x010100F6EA071BA8FB8C4FB615B412F3CD06B6</vt:lpwstr>
  </property>
</Properties>
</file>