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erka\Documents\!Web UTB 2016\Dokumenty na web\Směrnice kvestora\2022\SK 05 2022\"/>
    </mc:Choice>
  </mc:AlternateContent>
  <bookViews>
    <workbookView xWindow="0" yWindow="0" windowWidth="28800" windowHeight="12150"/>
  </bookViews>
  <sheets>
    <sheet name="Objednávka 31.03.20xx" sheetId="1" r:id="rId1"/>
    <sheet name="Pomocný 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7" i="1" l="1"/>
  <c r="S57" i="1"/>
  <c r="T57" i="1" s="1"/>
  <c r="U56" i="1"/>
  <c r="S56" i="1"/>
  <c r="T56" i="1" s="1"/>
  <c r="U55" i="1"/>
  <c r="S55" i="1"/>
  <c r="T55" i="1" s="1"/>
  <c r="U54" i="1"/>
  <c r="T54" i="1"/>
  <c r="S54" i="1"/>
  <c r="U53" i="1"/>
  <c r="U58" i="1" s="1"/>
  <c r="D67" i="1" s="1"/>
  <c r="T53" i="1"/>
  <c r="S53" i="1"/>
  <c r="U48" i="1"/>
  <c r="R48" i="1"/>
  <c r="Q48" i="1"/>
  <c r="P48" i="1"/>
  <c r="U47" i="1"/>
  <c r="R47" i="1"/>
  <c r="Q47" i="1"/>
  <c r="P47" i="1"/>
  <c r="U46" i="1"/>
  <c r="R46" i="1"/>
  <c r="Q46" i="1"/>
  <c r="P46" i="1"/>
  <c r="U45" i="1"/>
  <c r="R45" i="1"/>
  <c r="Q45" i="1"/>
  <c r="P45" i="1"/>
  <c r="U44" i="1"/>
  <c r="U49" i="1" s="1"/>
  <c r="D66" i="1" s="1"/>
  <c r="R44" i="1"/>
  <c r="Q44" i="1"/>
  <c r="P44" i="1"/>
  <c r="U39" i="1"/>
  <c r="T39" i="1"/>
  <c r="R39" i="1"/>
  <c r="Q39" i="1"/>
  <c r="P39" i="1"/>
  <c r="U38" i="1"/>
  <c r="T38" i="1"/>
  <c r="R38" i="1"/>
  <c r="Q38" i="1"/>
  <c r="P38" i="1"/>
  <c r="U37" i="1"/>
  <c r="T37" i="1"/>
  <c r="R37" i="1"/>
  <c r="Q37" i="1"/>
  <c r="P37" i="1"/>
  <c r="U36" i="1"/>
  <c r="T36" i="1"/>
  <c r="R36" i="1"/>
  <c r="Q36" i="1"/>
  <c r="P36" i="1"/>
  <c r="U35" i="1"/>
  <c r="T35" i="1"/>
  <c r="R35" i="1"/>
  <c r="Q35" i="1"/>
  <c r="P35" i="1"/>
  <c r="U34" i="1"/>
  <c r="T34" i="1"/>
  <c r="R34" i="1"/>
  <c r="Q34" i="1"/>
  <c r="P34" i="1"/>
  <c r="U33" i="1"/>
  <c r="T33" i="1"/>
  <c r="R33" i="1"/>
  <c r="Q33" i="1"/>
  <c r="P33" i="1"/>
  <c r="U32" i="1"/>
  <c r="T32" i="1"/>
  <c r="R32" i="1"/>
  <c r="Q32" i="1"/>
  <c r="P32" i="1"/>
  <c r="U31" i="1"/>
  <c r="T31" i="1"/>
  <c r="R31" i="1"/>
  <c r="Q31" i="1"/>
  <c r="P31" i="1"/>
  <c r="U30" i="1"/>
  <c r="T30" i="1"/>
  <c r="R30" i="1"/>
  <c r="Q30" i="1"/>
  <c r="P30" i="1"/>
  <c r="U29" i="1"/>
  <c r="T29" i="1"/>
  <c r="R29" i="1"/>
  <c r="Q29" i="1"/>
  <c r="P29" i="1"/>
  <c r="U28" i="1"/>
  <c r="T28" i="1"/>
  <c r="R28" i="1"/>
  <c r="Q28" i="1"/>
  <c r="P28" i="1"/>
  <c r="U27" i="1"/>
  <c r="T27" i="1"/>
  <c r="R27" i="1"/>
  <c r="Q27" i="1"/>
  <c r="P27" i="1"/>
  <c r="U26" i="1"/>
  <c r="T26" i="1"/>
  <c r="R26" i="1"/>
  <c r="Q26" i="1"/>
  <c r="P26" i="1"/>
  <c r="U25" i="1"/>
  <c r="T25" i="1"/>
  <c r="R25" i="1"/>
  <c r="Q25" i="1"/>
  <c r="P25" i="1"/>
  <c r="U24" i="1"/>
  <c r="T24" i="1"/>
  <c r="R24" i="1"/>
  <c r="Q24" i="1"/>
  <c r="P24" i="1"/>
  <c r="U23" i="1"/>
  <c r="T23" i="1"/>
  <c r="R23" i="1"/>
  <c r="Q23" i="1"/>
  <c r="P23" i="1"/>
  <c r="U22" i="1"/>
  <c r="T22" i="1"/>
  <c r="R22" i="1"/>
  <c r="Q22" i="1"/>
  <c r="P22" i="1"/>
  <c r="U21" i="1"/>
  <c r="T21" i="1"/>
  <c r="R21" i="1"/>
  <c r="Q21" i="1"/>
  <c r="P21" i="1"/>
  <c r="U20" i="1"/>
  <c r="T20" i="1"/>
  <c r="R20" i="1"/>
  <c r="Q20" i="1"/>
  <c r="P20" i="1"/>
  <c r="U19" i="1"/>
  <c r="T19" i="1"/>
  <c r="R19" i="1"/>
  <c r="Q19" i="1"/>
  <c r="P19" i="1"/>
  <c r="U18" i="1"/>
  <c r="T18" i="1"/>
  <c r="R18" i="1"/>
  <c r="Q18" i="1"/>
  <c r="P18" i="1"/>
  <c r="U17" i="1"/>
  <c r="T17" i="1"/>
  <c r="R17" i="1"/>
  <c r="Q17" i="1"/>
  <c r="P17" i="1"/>
  <c r="U16" i="1"/>
  <c r="T16" i="1"/>
  <c r="R16" i="1"/>
  <c r="Q16" i="1"/>
  <c r="P16" i="1"/>
  <c r="U15" i="1"/>
  <c r="T15" i="1"/>
  <c r="R15" i="1"/>
  <c r="Q15" i="1"/>
  <c r="P15" i="1"/>
  <c r="U14" i="1"/>
  <c r="T14" i="1"/>
  <c r="R14" i="1"/>
  <c r="Q14" i="1"/>
  <c r="P14" i="1"/>
  <c r="U13" i="1"/>
  <c r="T13" i="1"/>
  <c r="R13" i="1"/>
  <c r="Q13" i="1"/>
  <c r="P13" i="1"/>
  <c r="U12" i="1"/>
  <c r="T12" i="1"/>
  <c r="R12" i="1"/>
  <c r="Q12" i="1"/>
  <c r="P12" i="1"/>
  <c r="U11" i="1"/>
  <c r="T11" i="1"/>
  <c r="R11" i="1"/>
  <c r="Q11" i="1"/>
  <c r="P11" i="1"/>
  <c r="U10" i="1"/>
  <c r="U40" i="1" s="1"/>
  <c r="D65" i="1" s="1"/>
  <c r="T10" i="1"/>
  <c r="R10" i="1"/>
  <c r="Q10" i="1"/>
  <c r="P10" i="1"/>
</calcChain>
</file>

<file path=xl/sharedStrings.xml><?xml version="1.0" encoding="utf-8"?>
<sst xmlns="http://schemas.openxmlformats.org/spreadsheetml/2006/main" count="150" uniqueCount="108">
  <si>
    <t>Objednávka mezifakultní výuky ke 31.03.</t>
  </si>
  <si>
    <t>Objednávající:</t>
  </si>
  <si>
    <t>Realizující:</t>
  </si>
  <si>
    <t>MPV realizovaný v rámci pracovní poměru                                 druh předmětu: (prázdné), c = v cizím jazyce</t>
  </si>
  <si>
    <t>Rozsah hodin</t>
  </si>
  <si>
    <t>Počet skupin</t>
  </si>
  <si>
    <t>Pracovní body</t>
  </si>
  <si>
    <t>Zakončení předmětu</t>
  </si>
  <si>
    <t>Pracovní body CELKEM</t>
  </si>
  <si>
    <t>Jméno vyučujícího</t>
  </si>
  <si>
    <t>Zařazení pedagoga</t>
  </si>
  <si>
    <t>Pracoviště</t>
  </si>
  <si>
    <t>Zkratka</t>
  </si>
  <si>
    <t>Název předmětu</t>
  </si>
  <si>
    <t>Studium</t>
  </si>
  <si>
    <t>Semestr</t>
  </si>
  <si>
    <t>Ročník</t>
  </si>
  <si>
    <t>Druh předmětu</t>
  </si>
  <si>
    <t>Způsob zakončení</t>
  </si>
  <si>
    <t>Počet týdnů</t>
  </si>
  <si>
    <t>př.</t>
  </si>
  <si>
    <t>cv.</t>
  </si>
  <si>
    <t>se.</t>
  </si>
  <si>
    <t>Počet studentů</t>
  </si>
  <si>
    <t>Pracovní body zkoušení</t>
  </si>
  <si>
    <t>Pracovní body CELKEM za ZS i LS</t>
  </si>
  <si>
    <t>MPV realizovaný v rámci DPČ/DPP                                        druh předmětu: (prázdné), c = v cizím jazyce</t>
  </si>
  <si>
    <t>Celkový počet hodin za výuku</t>
  </si>
  <si>
    <t xml:space="preserve"> CELKEM</t>
  </si>
  <si>
    <t>Počet hodin zkoušení</t>
  </si>
  <si>
    <t>Hodiny CELKEM</t>
  </si>
  <si>
    <t>Ostatní činnosti</t>
  </si>
  <si>
    <t>Činnost</t>
  </si>
  <si>
    <t>Počet studentů/uchazečů/dnů/AR/variant</t>
  </si>
  <si>
    <t>Koeficient PB</t>
  </si>
  <si>
    <t>Jméno pedagoga</t>
  </si>
  <si>
    <t>Poznámka: Koeficienty vychází ze směrnice rektora Hodnocení a řízení rozvoje pedagogických tvůrčích, řídicích a dalších činností akademických a vědeckých pracovníků UTB v platném znění</t>
  </si>
  <si>
    <t>CELKEM objednávka 31.03.</t>
  </si>
  <si>
    <t>Za správnost objednávající součásti:</t>
  </si>
  <si>
    <t>Pracovní body za výuku za ZS a LS</t>
  </si>
  <si>
    <t>Hodiny DPČ/DPP</t>
  </si>
  <si>
    <t>Pracovní body za ostatní činnosti</t>
  </si>
  <si>
    <t>datum a podpis referent studijního oddělení/</t>
  </si>
  <si>
    <t>referent ekonomického oddělení CPS/UNI</t>
  </si>
  <si>
    <t>datum a podpis proděkan pro pedagogickou činnost/</t>
  </si>
  <si>
    <t>ředitel CPS/UNI</t>
  </si>
  <si>
    <r>
      <rPr>
        <b/>
        <sz val="11"/>
        <color theme="1"/>
        <rFont val="Times New Roman"/>
        <family val="1"/>
        <charset val="238"/>
      </rPr>
      <t xml:space="preserve">Vyjádření </t>
    </r>
    <r>
      <rPr>
        <b/>
        <sz val="11"/>
        <color theme="1"/>
        <rFont val="Times New Roman"/>
        <family val="1"/>
        <charset val="238"/>
      </rPr>
      <t>realizující fakulty:</t>
    </r>
  </si>
  <si>
    <t>Fakulta</t>
  </si>
  <si>
    <t>Koeficienty výuka</t>
  </si>
  <si>
    <t>PB</t>
  </si>
  <si>
    <t>Fakulta technologická</t>
  </si>
  <si>
    <t>přednáška</t>
  </si>
  <si>
    <t>přijímací zkoušky (předseda a pracovník opravující přijímací testy) </t>
  </si>
  <si>
    <t>Fakulta managementu a ekonomiky</t>
  </si>
  <si>
    <t>cvičení</t>
  </si>
  <si>
    <t>člen zkušební komise pro ústní přijímací zkoušky </t>
  </si>
  <si>
    <t>Fakulta multimediálních komunikací</t>
  </si>
  <si>
    <t>seminář</t>
  </si>
  <si>
    <t>člen přijímací komise (hlavní)</t>
  </si>
  <si>
    <t>Fakulta aplikované informatiky</t>
  </si>
  <si>
    <t>přednáška v cizím jazyce</t>
  </si>
  <si>
    <t>příprava jedné varianty testu pro přijímací zkoušku</t>
  </si>
  <si>
    <t>Fakulta humanitních studií</t>
  </si>
  <si>
    <t>cvičení v cizím jazyce</t>
  </si>
  <si>
    <t>vedení doktoranda ke zkoušce z komunikačních dovedností v cizím jazyce</t>
  </si>
  <si>
    <t>Fakulta logistiky a krizového řízení</t>
  </si>
  <si>
    <t>seminář v cizím jazyce</t>
  </si>
  <si>
    <t>školitel doktoranda v 1. roce studia</t>
  </si>
  <si>
    <t>Centrum polymerních systémů</t>
  </si>
  <si>
    <t>přednáška DSP</t>
  </si>
  <si>
    <t>školitel doktoranda ve 2. – 4. roce studia</t>
  </si>
  <si>
    <t>cvičení DSP</t>
  </si>
  <si>
    <t>školitel doktoranda v 1. roce studia ve světovém jazyce</t>
  </si>
  <si>
    <t>Forma studia</t>
  </si>
  <si>
    <t>seminář DSP</t>
  </si>
  <si>
    <t>školitel doktoranda ve 2. – 4. roce studia ve světovém jazyce</t>
  </si>
  <si>
    <t>BSP</t>
  </si>
  <si>
    <t>přednáška v cizím jazyce DSP</t>
  </si>
  <si>
    <r>
      <t xml:space="preserve">hodnocení v PB za vedení a oponování BP, DP a dalších studentských prací </t>
    </r>
    <r>
      <rPr>
        <b/>
        <sz val="11"/>
        <color rgb="FFFF0000"/>
        <rFont val="Calibri"/>
        <family val="2"/>
        <charset val="238"/>
        <scheme val="minor"/>
      </rPr>
      <t>DOPLNIT RUČNĚ DO SLOUPCE "Koeficient PB" DLE FAKULTY</t>
    </r>
  </si>
  <si>
    <t>MSP</t>
  </si>
  <si>
    <t>cvičení v cizím jazyce DSP</t>
  </si>
  <si>
    <t>dílčí zkouška v DSP</t>
  </si>
  <si>
    <t>DSP</t>
  </si>
  <si>
    <t>seminář v cizím jazyce DSP</t>
  </si>
  <si>
    <t>člen komise pro státní závěrečnou zkoušku v BSP, včetně obhajoby
bakalářské práce</t>
  </si>
  <si>
    <t>člen komise pro státní závěrečnou zkoušku v MSP, včetně obhajoby
diplomové práce</t>
  </si>
  <si>
    <t>Koeficienty zkoušení</t>
  </si>
  <si>
    <t>člen komise pro státní doktorskou zkoušku v DSP</t>
  </si>
  <si>
    <t>LS</t>
  </si>
  <si>
    <t>Zápočet</t>
  </si>
  <si>
    <t>člen komise pro obhajoby disertačních prací v DSP</t>
  </si>
  <si>
    <t>ZS</t>
  </si>
  <si>
    <t>Klasifikovaný zápočet</t>
  </si>
  <si>
    <t>člen komise pro rigorózní zkoušky</t>
  </si>
  <si>
    <t>Zkouška</t>
  </si>
  <si>
    <t>c</t>
  </si>
  <si>
    <t>z</t>
  </si>
  <si>
    <t>klz</t>
  </si>
  <si>
    <t>zk</t>
  </si>
  <si>
    <t>Lektor B1</t>
  </si>
  <si>
    <t>Lektor B2</t>
  </si>
  <si>
    <t>Lektor B3</t>
  </si>
  <si>
    <t>Lektor B4</t>
  </si>
  <si>
    <t>Asistent</t>
  </si>
  <si>
    <t>Odborný asistent Aa</t>
  </si>
  <si>
    <t>Odborný asistent Ab</t>
  </si>
  <si>
    <t>Docent</t>
  </si>
  <si>
    <t>Profesor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</si>
</sst>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0" tint="-0.14999847407452621"/>
      <name val="Times New Roman"/>
      <family val="1"/>
      <charset val="238"/>
    </font>
    <font>
      <sz val="9"/>
      <color theme="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29" xfId="0" applyNumberFormat="1" applyFont="1" applyFill="1" applyBorder="1" applyAlignment="1">
      <alignment vertical="center"/>
    </xf>
    <xf numFmtId="0" fontId="5" fillId="0" borderId="30" xfId="0" applyNumberFormat="1" applyFont="1" applyFill="1" applyBorder="1" applyAlignment="1">
      <alignment vertical="center"/>
    </xf>
    <xf numFmtId="0" fontId="5" fillId="0" borderId="31" xfId="0" applyNumberFormat="1" applyFont="1" applyFill="1" applyBorder="1" applyAlignment="1">
      <alignment vertical="center"/>
    </xf>
    <xf numFmtId="0" fontId="5" fillId="0" borderId="32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2" fontId="5" fillId="4" borderId="5" xfId="0" applyNumberFormat="1" applyFont="1" applyFill="1" applyBorder="1" applyAlignment="1">
      <alignment vertical="center"/>
    </xf>
    <xf numFmtId="2" fontId="5" fillId="4" borderId="6" xfId="0" applyNumberFormat="1" applyFont="1" applyFill="1" applyBorder="1" applyAlignment="1">
      <alignment vertical="center"/>
    </xf>
    <xf numFmtId="2" fontId="5" fillId="4" borderId="7" xfId="0" applyNumberFormat="1" applyFont="1" applyFill="1" applyBorder="1" applyAlignment="1">
      <alignment vertical="center"/>
    </xf>
    <xf numFmtId="0" fontId="5" fillId="0" borderId="32" xfId="0" applyFont="1" applyBorder="1" applyAlignment="1">
      <alignment vertical="center"/>
    </xf>
    <xf numFmtId="2" fontId="5" fillId="4" borderId="33" xfId="0" applyNumberFormat="1" applyFont="1" applyFill="1" applyBorder="1" applyAlignment="1">
      <alignment vertical="center"/>
    </xf>
    <xf numFmtId="2" fontId="5" fillId="2" borderId="34" xfId="0" applyNumberFormat="1" applyFont="1" applyFill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5" xfId="0" applyNumberFormat="1" applyFont="1" applyBorder="1" applyAlignment="1">
      <alignment vertical="center"/>
    </xf>
    <xf numFmtId="0" fontId="5" fillId="0" borderId="36" xfId="0" applyNumberFormat="1" applyFont="1" applyBorder="1" applyAlignment="1">
      <alignment vertical="center"/>
    </xf>
    <xf numFmtId="0" fontId="5" fillId="0" borderId="37" xfId="0" applyNumberFormat="1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2" fontId="5" fillId="4" borderId="35" xfId="0" applyNumberFormat="1" applyFont="1" applyFill="1" applyBorder="1" applyAlignment="1">
      <alignment vertical="center"/>
    </xf>
    <xf numFmtId="2" fontId="5" fillId="4" borderId="36" xfId="0" applyNumberFormat="1" applyFont="1" applyFill="1" applyBorder="1" applyAlignment="1">
      <alignment vertical="center"/>
    </xf>
    <xf numFmtId="2" fontId="5" fillId="4" borderId="37" xfId="0" applyNumberFormat="1" applyFont="1" applyFill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6" fillId="5" borderId="10" xfId="0" applyFont="1" applyFill="1" applyBorder="1" applyAlignment="1">
      <alignment horizontal="left" vertical="center"/>
    </xf>
    <xf numFmtId="0" fontId="6" fillId="5" borderId="4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2" fontId="6" fillId="5" borderId="4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2" fontId="5" fillId="4" borderId="29" xfId="0" applyNumberFormat="1" applyFont="1" applyFill="1" applyBorder="1" applyAlignment="1">
      <alignment vertical="center"/>
    </xf>
    <xf numFmtId="2" fontId="5" fillId="4" borderId="30" xfId="0" applyNumberFormat="1" applyFont="1" applyFill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2" fontId="5" fillId="2" borderId="44" xfId="0" applyNumberFormat="1" applyFont="1" applyFill="1" applyBorder="1" applyAlignment="1">
      <alignment vertical="center"/>
    </xf>
    <xf numFmtId="2" fontId="5" fillId="4" borderId="39" xfId="0" applyNumberFormat="1" applyFont="1" applyFill="1" applyBorder="1" applyAlignment="1">
      <alignment vertical="center"/>
    </xf>
    <xf numFmtId="0" fontId="5" fillId="0" borderId="35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vertical="center"/>
    </xf>
    <xf numFmtId="0" fontId="5" fillId="0" borderId="19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2" fontId="5" fillId="4" borderId="17" xfId="0" applyNumberFormat="1" applyFont="1" applyFill="1" applyBorder="1" applyAlignment="1">
      <alignment vertical="center"/>
    </xf>
    <xf numFmtId="2" fontId="5" fillId="4" borderId="18" xfId="0" applyNumberFormat="1" applyFont="1" applyFill="1" applyBorder="1" applyAlignment="1">
      <alignment vertical="center"/>
    </xf>
    <xf numFmtId="2" fontId="5" fillId="4" borderId="21" xfId="0" applyNumberFormat="1" applyFont="1" applyFill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2" fontId="5" fillId="2" borderId="28" xfId="0" applyNumberFormat="1" applyFont="1" applyFill="1" applyBorder="1" applyAlignment="1">
      <alignment vertical="center"/>
    </xf>
    <xf numFmtId="0" fontId="6" fillId="5" borderId="46" xfId="0" applyFont="1" applyFill="1" applyBorder="1" applyAlignment="1">
      <alignment horizontal="left" vertical="center"/>
    </xf>
    <xf numFmtId="0" fontId="6" fillId="5" borderId="28" xfId="0" applyFont="1" applyFill="1" applyBorder="1" applyAlignment="1">
      <alignment horizontal="left" vertical="center"/>
    </xf>
    <xf numFmtId="0" fontId="5" fillId="3" borderId="47" xfId="0" applyFont="1" applyFill="1" applyBorder="1" applyAlignment="1">
      <alignment horizontal="left" vertical="center" wrapText="1"/>
    </xf>
    <xf numFmtId="0" fontId="5" fillId="3" borderId="4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9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5" fillId="0" borderId="39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8" fillId="0" borderId="36" xfId="0" applyFont="1" applyBorder="1" applyAlignment="1">
      <alignment horizontal="right"/>
    </xf>
    <xf numFmtId="2" fontId="5" fillId="0" borderId="36" xfId="0" applyNumberFormat="1" applyFont="1" applyBorder="1" applyAlignment="1">
      <alignment horizontal="right"/>
    </xf>
    <xf numFmtId="2" fontId="5" fillId="2" borderId="36" xfId="0" applyNumberFormat="1" applyFont="1" applyFill="1" applyBorder="1"/>
    <xf numFmtId="0" fontId="5" fillId="0" borderId="36" xfId="0" applyFont="1" applyBorder="1"/>
    <xf numFmtId="0" fontId="5" fillId="0" borderId="0" xfId="0" applyFont="1"/>
    <xf numFmtId="0" fontId="5" fillId="0" borderId="21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2" fontId="5" fillId="0" borderId="18" xfId="0" applyNumberFormat="1" applyFont="1" applyBorder="1" applyAlignment="1">
      <alignment horizontal="right"/>
    </xf>
    <xf numFmtId="2" fontId="5" fillId="2" borderId="18" xfId="0" applyNumberFormat="1" applyFont="1" applyFill="1" applyBorder="1"/>
    <xf numFmtId="0" fontId="5" fillId="0" borderId="18" xfId="0" applyFont="1" applyBorder="1"/>
    <xf numFmtId="0" fontId="5" fillId="0" borderId="5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0" borderId="0" xfId="0" applyFont="1" applyAlignment="1"/>
    <xf numFmtId="0" fontId="9" fillId="0" borderId="0" xfId="0" applyFont="1" applyBorder="1" applyAlignment="1"/>
    <xf numFmtId="0" fontId="3" fillId="0" borderId="0" xfId="0" applyFont="1" applyBorder="1" applyAlignment="1"/>
    <xf numFmtId="0" fontId="9" fillId="0" borderId="29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2" fontId="9" fillId="0" borderId="30" xfId="0" applyNumberFormat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3" fillId="0" borderId="0" xfId="0" applyFont="1" applyBorder="1"/>
    <xf numFmtId="0" fontId="9" fillId="0" borderId="35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2" fontId="9" fillId="0" borderId="36" xfId="0" applyNumberFormat="1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3" fillId="0" borderId="1" xfId="0" applyFont="1" applyBorder="1"/>
    <xf numFmtId="0" fontId="9" fillId="0" borderId="1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2" fontId="9" fillId="0" borderId="18" xfId="0" applyNumberFormat="1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3" fillId="0" borderId="1" xfId="0" applyFont="1" applyBorder="1" applyAlignment="1"/>
    <xf numFmtId="0" fontId="9" fillId="0" borderId="0" xfId="0" applyFont="1"/>
    <xf numFmtId="0" fontId="1" fillId="5" borderId="41" xfId="0" applyFont="1" applyFill="1" applyBorder="1"/>
    <xf numFmtId="0" fontId="1" fillId="2" borderId="14" xfId="0" applyFont="1" applyFill="1" applyBorder="1"/>
    <xf numFmtId="0" fontId="1" fillId="2" borderId="16" xfId="0" applyFont="1" applyFill="1" applyBorder="1"/>
    <xf numFmtId="0" fontId="1" fillId="6" borderId="14" xfId="0" applyFont="1" applyFill="1" applyBorder="1"/>
    <xf numFmtId="0" fontId="1" fillId="6" borderId="16" xfId="0" applyFont="1" applyFill="1" applyBorder="1"/>
    <xf numFmtId="0" fontId="0" fillId="0" borderId="34" xfId="0" applyBorder="1"/>
    <xf numFmtId="0" fontId="0" fillId="0" borderId="29" xfId="0" applyBorder="1"/>
    <xf numFmtId="2" fontId="0" fillId="0" borderId="31" xfId="0" applyNumberFormat="1" applyBorder="1" applyAlignment="1">
      <alignment horizontal="right"/>
    </xf>
    <xf numFmtId="2" fontId="0" fillId="0" borderId="31" xfId="0" applyNumberFormat="1" applyBorder="1"/>
    <xf numFmtId="0" fontId="0" fillId="0" borderId="53" xfId="0" applyBorder="1"/>
    <xf numFmtId="0" fontId="0" fillId="0" borderId="35" xfId="0" applyBorder="1"/>
    <xf numFmtId="2" fontId="0" fillId="0" borderId="37" xfId="0" applyNumberFormat="1" applyBorder="1" applyAlignment="1">
      <alignment horizontal="right"/>
    </xf>
    <xf numFmtId="2" fontId="0" fillId="0" borderId="37" xfId="0" applyNumberFormat="1" applyBorder="1"/>
    <xf numFmtId="0" fontId="0" fillId="0" borderId="54" xfId="0" applyBorder="1"/>
    <xf numFmtId="2" fontId="0" fillId="7" borderId="37" xfId="0" applyNumberFormat="1" applyFill="1" applyBorder="1" applyAlignment="1">
      <alignment horizontal="right"/>
    </xf>
    <xf numFmtId="0" fontId="0" fillId="0" borderId="17" xfId="0" applyBorder="1"/>
    <xf numFmtId="2" fontId="0" fillId="7" borderId="19" xfId="0" applyNumberFormat="1" applyFill="1" applyBorder="1" applyAlignment="1">
      <alignment horizontal="right"/>
    </xf>
    <xf numFmtId="2" fontId="0" fillId="0" borderId="19" xfId="0" applyNumberFormat="1" applyBorder="1" applyAlignment="1">
      <alignment horizontal="right"/>
    </xf>
    <xf numFmtId="2" fontId="0" fillId="0" borderId="19" xfId="0" applyNumberFormat="1" applyBorder="1"/>
    <xf numFmtId="0" fontId="1" fillId="0" borderId="0" xfId="0" applyFont="1" applyFill="1" applyBorder="1"/>
    <xf numFmtId="0" fontId="0" fillId="0" borderId="0" xfId="0" applyFill="1" applyBorder="1"/>
    <xf numFmtId="2" fontId="0" fillId="0" borderId="0" xfId="0" applyNumberForma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9"/>
  <sheetViews>
    <sheetView tabSelected="1" topLeftCell="A39" zoomScale="90" zoomScaleNormal="90" workbookViewId="0">
      <selection activeCell="U40" sqref="U40"/>
    </sheetView>
  </sheetViews>
  <sheetFormatPr defaultColWidth="9.140625" defaultRowHeight="15" x14ac:dyDescent="0.25"/>
  <cols>
    <col min="1" max="1" width="8.7109375" style="2" customWidth="1"/>
    <col min="2" max="2" width="8.28515625" style="2" customWidth="1"/>
    <col min="3" max="3" width="38.7109375" style="2" customWidth="1"/>
    <col min="4" max="4" width="6.85546875" style="2" customWidth="1"/>
    <col min="5" max="5" width="6.5703125" style="2" customWidth="1"/>
    <col min="6" max="6" width="6.42578125" style="2" customWidth="1"/>
    <col min="7" max="7" width="7.5703125" style="2" customWidth="1"/>
    <col min="8" max="8" width="8.28515625" style="2" customWidth="1"/>
    <col min="9" max="9" width="5.5703125" style="2" customWidth="1"/>
    <col min="10" max="15" width="4.28515625" style="2" customWidth="1"/>
    <col min="16" max="18" width="10.7109375" style="2" customWidth="1"/>
    <col min="19" max="19" width="7" style="2" customWidth="1"/>
    <col min="20" max="20" width="11.42578125" style="2" customWidth="1"/>
    <col min="21" max="21" width="10.85546875" style="2" customWidth="1"/>
    <col min="22" max="22" width="28" style="2" customWidth="1"/>
    <col min="23" max="23" width="17.5703125" style="2" bestFit="1" customWidth="1"/>
    <col min="24" max="16384" width="9.140625" style="2"/>
  </cols>
  <sheetData>
    <row r="1" spans="1:23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3" spans="1:23" x14ac:dyDescent="0.25">
      <c r="A3" s="3" t="s">
        <v>1</v>
      </c>
      <c r="B3" s="3"/>
      <c r="C3" s="4"/>
      <c r="D3" s="4"/>
      <c r="E3" s="4"/>
      <c r="F3" s="4"/>
      <c r="G3" s="4"/>
    </row>
    <row r="5" spans="1:23" x14ac:dyDescent="0.25">
      <c r="A5" s="3" t="s">
        <v>2</v>
      </c>
      <c r="B5" s="3"/>
      <c r="C5" s="4"/>
      <c r="D5" s="4"/>
      <c r="E5" s="4"/>
      <c r="F5" s="4"/>
      <c r="G5" s="4"/>
    </row>
    <row r="7" spans="1:23" ht="15.75" thickBot="1" x14ac:dyDescent="0.3"/>
    <row r="8" spans="1:23" s="18" customFormat="1" ht="15.75" customHeight="1" thickBot="1" x14ac:dyDescent="0.3">
      <c r="A8" s="5" t="s">
        <v>3</v>
      </c>
      <c r="B8" s="6"/>
      <c r="C8" s="6"/>
      <c r="D8" s="6"/>
      <c r="E8" s="6"/>
      <c r="F8" s="6"/>
      <c r="G8" s="6"/>
      <c r="H8" s="6"/>
      <c r="I8" s="7"/>
      <c r="J8" s="8" t="s">
        <v>4</v>
      </c>
      <c r="K8" s="9"/>
      <c r="L8" s="10"/>
      <c r="M8" s="11" t="s">
        <v>5</v>
      </c>
      <c r="N8" s="9"/>
      <c r="O8" s="12"/>
      <c r="P8" s="8" t="s">
        <v>6</v>
      </c>
      <c r="Q8" s="9"/>
      <c r="R8" s="10"/>
      <c r="S8" s="13" t="s">
        <v>7</v>
      </c>
      <c r="T8" s="14"/>
      <c r="U8" s="15" t="s">
        <v>8</v>
      </c>
      <c r="V8" s="16" t="s">
        <v>9</v>
      </c>
      <c r="W8" s="17" t="s">
        <v>10</v>
      </c>
    </row>
    <row r="9" spans="1:23" s="18" customFormat="1" ht="24.75" thickBot="1" x14ac:dyDescent="0.3">
      <c r="A9" s="19" t="s">
        <v>11</v>
      </c>
      <c r="B9" s="20" t="s">
        <v>12</v>
      </c>
      <c r="C9" s="20" t="s">
        <v>13</v>
      </c>
      <c r="D9" s="20" t="s">
        <v>14</v>
      </c>
      <c r="E9" s="20" t="s">
        <v>15</v>
      </c>
      <c r="F9" s="20" t="s">
        <v>16</v>
      </c>
      <c r="G9" s="20" t="s">
        <v>17</v>
      </c>
      <c r="H9" s="20" t="s">
        <v>18</v>
      </c>
      <c r="I9" s="21" t="s">
        <v>19</v>
      </c>
      <c r="J9" s="22" t="s">
        <v>20</v>
      </c>
      <c r="K9" s="23" t="s">
        <v>21</v>
      </c>
      <c r="L9" s="24" t="s">
        <v>22</v>
      </c>
      <c r="M9" s="25" t="s">
        <v>20</v>
      </c>
      <c r="N9" s="23" t="s">
        <v>21</v>
      </c>
      <c r="O9" s="26" t="s">
        <v>22</v>
      </c>
      <c r="P9" s="27" t="s">
        <v>20</v>
      </c>
      <c r="Q9" s="28" t="s">
        <v>21</v>
      </c>
      <c r="R9" s="29" t="s">
        <v>22</v>
      </c>
      <c r="S9" s="19" t="s">
        <v>23</v>
      </c>
      <c r="T9" s="30" t="s">
        <v>24</v>
      </c>
      <c r="U9" s="31"/>
      <c r="V9" s="32"/>
      <c r="W9" s="33"/>
    </row>
    <row r="10" spans="1:23" s="50" customFormat="1" ht="12" x14ac:dyDescent="0.25">
      <c r="A10" s="34"/>
      <c r="B10" s="35"/>
      <c r="C10" s="35"/>
      <c r="D10" s="36"/>
      <c r="E10" s="35"/>
      <c r="F10" s="35"/>
      <c r="G10" s="36"/>
      <c r="H10" s="35"/>
      <c r="I10" s="37"/>
      <c r="J10" s="38"/>
      <c r="K10" s="39"/>
      <c r="L10" s="40"/>
      <c r="M10" s="41"/>
      <c r="N10" s="36"/>
      <c r="O10" s="42"/>
      <c r="P10" s="43" t="str">
        <f>IF(AND(D10="BSP",G10=""),PRODUCT(I10*J10*M10*'Pomocný list'!$E$3),IF(AND(D10="BSP",G10="c"),PRODUCT(I10*J10*M10*'Pomocný list'!$E$6),IF(AND(D10="MSP",G10=""),PRODUCT(I10*J10*M10*'Pomocný list'!$E$3),IF(AND(D10="MSP",G10="c"),PRODUCT(I10*J10*M10*'Pomocný list'!$E$6),IF(AND(D10="DSP",G10=""),PRODUCT(I10*J10*M10*'Pomocný list'!$E$9),IF(AND(D10="DSP",G10="c"),PRODUCT(I10*J10*M10*'Pomocný list'!$E$12),""))))))</f>
        <v/>
      </c>
      <c r="Q10" s="44" t="str">
        <f>IF(AND(D10="BSP",G10=""),PRODUCT(I10*K10*N10*'Pomocný list'!$E$4),IF(AND(D10="BSP",G10="c"),PRODUCT(I10*K10*N10*'Pomocný list'!$E$7),IF(AND(D10="MSP",G10=""),PRODUCT(I10*K10*N10*'Pomocný list'!$E$4),IF(AND(D10="MSP",G10="c"),PRODUCT(I10*K10*N10*'Pomocný list'!$E$7),IF(AND(D10="DSP",G10=""),PRODUCT(I10*K10*N10*'Pomocný list'!$E$10),IF(AND(D10="DSP",G10="c"),PRODUCT(I10*K10*N10*'Pomocný list'!$E$13),""))))))</f>
        <v/>
      </c>
      <c r="R10" s="45" t="str">
        <f>IF(AND(D10="BSP",G10=""),PRODUCT(I10*L10*O10*'Pomocný list'!$E$5),IF(AND(D10="BSP",G10="c"),PRODUCT(I10*L10*O10*'Pomocný list'!$E$8),IF(AND(D10="MSP",G10=""),PRODUCT(I10*L10*O10*'Pomocný list'!$E$5),IF(AND(D10="MSP",G10="c"),PRODUCT(I10*L10*O10*'Pomocný list'!$E$8),IF(AND(D10="DSP",G10=""),PRODUCT(I10*L10*O10*'Pomocný list'!$E$11),IF(AND(D10="DSP",G10="c"),PRODUCT(I10*L10*O10*'Pomocný list'!$E$14),""))))))</f>
        <v/>
      </c>
      <c r="S10" s="46"/>
      <c r="T10" s="47" t="str">
        <f>IFERROR(IF(C10="","",IF(H10="zk",'Pomocný list'!$E$19*S10,IF(H10="klz",'Pomocný list'!$E$18*S10,IF(H10="z",'Pomocný list'!$E$17*S10,0)))),"")</f>
        <v/>
      </c>
      <c r="U10" s="48" t="str">
        <f>IFERROR(IF(C10="","",SUM(P10+Q10+R10+T10)),"")</f>
        <v/>
      </c>
      <c r="V10" s="34"/>
      <c r="W10" s="49"/>
    </row>
    <row r="11" spans="1:23" s="50" customFormat="1" ht="12" x14ac:dyDescent="0.25">
      <c r="A11" s="51"/>
      <c r="B11" s="52"/>
      <c r="C11" s="52"/>
      <c r="D11" s="36"/>
      <c r="E11" s="35"/>
      <c r="F11" s="35"/>
      <c r="G11" s="52"/>
      <c r="H11" s="52"/>
      <c r="I11" s="53"/>
      <c r="J11" s="54"/>
      <c r="K11" s="55"/>
      <c r="L11" s="56"/>
      <c r="M11" s="57"/>
      <c r="N11" s="52"/>
      <c r="O11" s="58"/>
      <c r="P11" s="59" t="str">
        <f>IF(AND(D11="BSP",G11=""),PRODUCT(I11*J11*M11*'Pomocný list'!$E$3),IF(AND(D11="BSP",G11="c"),PRODUCT(I11*J11*M11*'Pomocný list'!$E$6),IF(AND(D11="MSP",G11=""),PRODUCT(I11*J11*M11*'Pomocný list'!$E$3),IF(AND(D11="MSP",G11="c"),PRODUCT(I11*J11*M11*'Pomocný list'!$E$6),IF(AND(D11="DSP",G11=""),PRODUCT(I11*J11*M11*'Pomocný list'!$E$9),IF(AND(D11="DSP",G11="c"),PRODUCT(I11*J11*M11*'Pomocný list'!$E$12),""))))))</f>
        <v/>
      </c>
      <c r="Q11" s="60" t="str">
        <f>IF(AND(D11="BSP",G11=""),PRODUCT(I11*K11*N11*'Pomocný list'!$E$4),IF(AND(D11="BSP",G11="c"),PRODUCT(I11*K11*N11*'Pomocný list'!$E$7),IF(AND(D11="MSP",G11=""),PRODUCT(I11*K11*N11*'Pomocný list'!$E$4),IF(AND(D11="MSP",G11="c"),PRODUCT(I11*K11*N11*'Pomocný list'!$E$7),IF(AND(D11="DSP",G11=""),PRODUCT(I11*K11*N11*'Pomocný list'!$E$10),IF(AND(D11="DSP",G11="c"),PRODUCT(I11*K11*N11*'Pomocný list'!$E$13),""))))))</f>
        <v/>
      </c>
      <c r="R11" s="61" t="str">
        <f>IF(AND(D11="BSP",G11=""),PRODUCT(I11*L11*O11*'Pomocný list'!$E$5),IF(AND(D11="BSP",G11="c"),PRODUCT(I11*L11*O11*'Pomocný list'!$E$8),IF(AND(D11="MSP",G11=""),PRODUCT(I11*L11*O11*'Pomocný list'!$E$5),IF(AND(D11="MSP",G11="c"),PRODUCT(I11*L11*O11*'Pomocný list'!$E$8),IF(AND(D11="DSP",G11=""),PRODUCT(I11*L11*O11*'Pomocný list'!$E$11),IF(AND(D11="DSP",G11="c"),PRODUCT(I11*L11*O11*'Pomocný list'!$E$14),""))))))</f>
        <v/>
      </c>
      <c r="S11" s="57"/>
      <c r="T11" s="47" t="str">
        <f>IFERROR(IF(C11="","",IF(H11="zk",'Pomocný list'!$E$19*S11,IF(H11="klz",'Pomocný list'!$E$18*S11,IF(H11="z",'Pomocný list'!$E$17*S11,0)))),"")</f>
        <v/>
      </c>
      <c r="U11" s="48" t="str">
        <f t="shared" ref="U11:U39" si="0">IFERROR(IF(C11="","",SUM(P11+Q11+R11+T11)),"")</f>
        <v/>
      </c>
      <c r="V11" s="51"/>
      <c r="W11" s="53"/>
    </row>
    <row r="12" spans="1:23" s="50" customFormat="1" ht="12" x14ac:dyDescent="0.25">
      <c r="A12" s="34"/>
      <c r="B12" s="52"/>
      <c r="C12" s="52"/>
      <c r="D12" s="36"/>
      <c r="E12" s="35"/>
      <c r="F12" s="35"/>
      <c r="G12" s="52"/>
      <c r="H12" s="52"/>
      <c r="I12" s="53"/>
      <c r="J12" s="54"/>
      <c r="K12" s="55"/>
      <c r="L12" s="56"/>
      <c r="M12" s="57"/>
      <c r="N12" s="52"/>
      <c r="O12" s="58"/>
      <c r="P12" s="59" t="str">
        <f>IF(AND(D12="BSP",G12=""),PRODUCT(I12*J12*M12*'Pomocný list'!$E$3),IF(AND(D12="BSP",G12="c"),PRODUCT(I12*J12*M12*'Pomocný list'!$E$6),IF(AND(D12="MSP",G12=""),PRODUCT(I12*J12*M12*'Pomocný list'!$E$3),IF(AND(D12="MSP",G12="c"),PRODUCT(I12*J12*M12*'Pomocný list'!$E$6),IF(AND(D12="DSP",G12=""),PRODUCT(I12*J12*M12*'Pomocný list'!$E$9),IF(AND(D12="DSP",G12="c"),PRODUCT(I12*J12*M12*'Pomocný list'!$E$12),""))))))</f>
        <v/>
      </c>
      <c r="Q12" s="60" t="str">
        <f>IF(AND(D12="BSP",G12=""),PRODUCT(I12*K12*N12*'Pomocný list'!$E$4),IF(AND(D12="BSP",G12="c"),PRODUCT(I12*K12*N12*'Pomocný list'!$E$7),IF(AND(D12="MSP",G12=""),PRODUCT(I12*K12*N12*'Pomocný list'!$E$4),IF(AND(D12="MSP",G12="c"),PRODUCT(I12*K12*N12*'Pomocný list'!$E$7),IF(AND(D12="DSP",G12=""),PRODUCT(I12*K12*N12*'Pomocný list'!$E$10),IF(AND(D12="DSP",G12="c"),PRODUCT(I12*K12*N12*'Pomocný list'!$E$13),""))))))</f>
        <v/>
      </c>
      <c r="R12" s="61" t="str">
        <f>IF(AND(D12="BSP",G12=""),PRODUCT(I12*L12*O12*'Pomocný list'!$E$5),IF(AND(D12="BSP",G12="c"),PRODUCT(I12*L12*O12*'Pomocný list'!$E$8),IF(AND(D12="MSP",G12=""),PRODUCT(I12*L12*O12*'Pomocný list'!$E$5),IF(AND(D12="MSP",G12="c"),PRODUCT(I12*L12*O12*'Pomocný list'!$E$8),IF(AND(D12="DSP",G12=""),PRODUCT(I12*L12*O12*'Pomocný list'!$E$11),IF(AND(D12="DSP",G12="c"),PRODUCT(I12*L12*O12*'Pomocný list'!$E$14),""))))))</f>
        <v/>
      </c>
      <c r="S12" s="57"/>
      <c r="T12" s="47" t="str">
        <f>IFERROR(IF(C12="","",IF(H12="zk",'Pomocný list'!$E$19*S12,IF(H12="klz",'Pomocný list'!$E$18*S12,IF(H12="z",'Pomocný list'!$E$17*S12,0)))),"")</f>
        <v/>
      </c>
      <c r="U12" s="48" t="str">
        <f t="shared" si="0"/>
        <v/>
      </c>
      <c r="V12" s="51"/>
      <c r="W12" s="53"/>
    </row>
    <row r="13" spans="1:23" s="50" customFormat="1" ht="12" x14ac:dyDescent="0.25">
      <c r="A13" s="51"/>
      <c r="B13" s="52"/>
      <c r="C13" s="52"/>
      <c r="D13" s="36"/>
      <c r="E13" s="35"/>
      <c r="F13" s="35"/>
      <c r="G13" s="52"/>
      <c r="H13" s="52"/>
      <c r="I13" s="53"/>
      <c r="J13" s="54"/>
      <c r="K13" s="55"/>
      <c r="L13" s="56"/>
      <c r="M13" s="57"/>
      <c r="N13" s="52"/>
      <c r="O13" s="58"/>
      <c r="P13" s="59" t="str">
        <f>IF(AND(D13="BSP",G13=""),PRODUCT(I13*J13*M13*'Pomocný list'!$E$3),IF(AND(D13="BSP",G13="c"),PRODUCT(I13*J13*M13*'Pomocný list'!$E$6),IF(AND(D13="MSP",G13=""),PRODUCT(I13*J13*M13*'Pomocný list'!$E$3),IF(AND(D13="MSP",G13="c"),PRODUCT(I13*J13*M13*'Pomocný list'!$E$6),IF(AND(D13="DSP",G13=""),PRODUCT(I13*J13*M13*'Pomocný list'!$E$9),IF(AND(D13="DSP",G13="c"),PRODUCT(I13*J13*M13*'Pomocný list'!$E$12),""))))))</f>
        <v/>
      </c>
      <c r="Q13" s="60" t="str">
        <f>IF(AND(D13="BSP",G13=""),PRODUCT(I13*K13*N13*'Pomocný list'!$E$4),IF(AND(D13="BSP",G13="c"),PRODUCT(I13*K13*N13*'Pomocný list'!$E$7),IF(AND(D13="MSP",G13=""),PRODUCT(I13*K13*N13*'Pomocný list'!$E$4),IF(AND(D13="MSP",G13="c"),PRODUCT(I13*K13*N13*'Pomocný list'!$E$7),IF(AND(D13="DSP",G13=""),PRODUCT(I13*K13*N13*'Pomocný list'!$E$10),IF(AND(D13="DSP",G13="c"),PRODUCT(I13*K13*N13*'Pomocný list'!$E$13),""))))))</f>
        <v/>
      </c>
      <c r="R13" s="61" t="str">
        <f>IF(AND(D13="BSP",G13=""),PRODUCT(I13*L13*O13*'Pomocný list'!$E$5),IF(AND(D13="BSP",G13="c"),PRODUCT(I13*L13*O13*'Pomocný list'!$E$8),IF(AND(D13="MSP",G13=""),PRODUCT(I13*L13*O13*'Pomocný list'!$E$5),IF(AND(D13="MSP",G13="c"),PRODUCT(I13*L13*O13*'Pomocný list'!$E$8),IF(AND(D13="DSP",G13=""),PRODUCT(I13*L13*O13*'Pomocný list'!$E$11),IF(AND(D13="DSP",G13="c"),PRODUCT(I13*L13*O13*'Pomocný list'!$E$14),""))))))</f>
        <v/>
      </c>
      <c r="S13" s="57"/>
      <c r="T13" s="47" t="str">
        <f>IFERROR(IF(C13="","",IF(H13="zk",'Pomocný list'!$E$19*S13,IF(H13="klz",'Pomocný list'!$E$18*S13,IF(H13="z",'Pomocný list'!$E$17*S13,0)))),"")</f>
        <v/>
      </c>
      <c r="U13" s="48" t="str">
        <f t="shared" si="0"/>
        <v/>
      </c>
      <c r="V13" s="51"/>
      <c r="W13" s="53"/>
    </row>
    <row r="14" spans="1:23" s="50" customFormat="1" ht="12" x14ac:dyDescent="0.25">
      <c r="A14" s="34"/>
      <c r="B14" s="52"/>
      <c r="C14" s="52"/>
      <c r="D14" s="36"/>
      <c r="E14" s="35"/>
      <c r="F14" s="35"/>
      <c r="G14" s="52"/>
      <c r="H14" s="52"/>
      <c r="I14" s="53"/>
      <c r="J14" s="54"/>
      <c r="K14" s="55"/>
      <c r="L14" s="56"/>
      <c r="M14" s="57"/>
      <c r="N14" s="52"/>
      <c r="O14" s="58"/>
      <c r="P14" s="59" t="str">
        <f>IF(AND(D14="BSP",G14=""),PRODUCT(I14*J14*M14*'Pomocný list'!$E$3),IF(AND(D14="BSP",G14="c"),PRODUCT(I14*J14*M14*'Pomocný list'!$E$6),IF(AND(D14="MSP",G14=""),PRODUCT(I14*J14*M14*'Pomocný list'!$E$3),IF(AND(D14="MSP",G14="c"),PRODUCT(I14*J14*M14*'Pomocný list'!$E$6),IF(AND(D14="DSP",G14=""),PRODUCT(I14*J14*M14*'Pomocný list'!$E$9),IF(AND(D14="DSP",G14="c"),PRODUCT(I14*J14*M14*'Pomocný list'!$E$12),""))))))</f>
        <v/>
      </c>
      <c r="Q14" s="60" t="str">
        <f>IF(AND(D14="BSP",G14=""),PRODUCT(I14*K14*N14*'Pomocný list'!$E$4),IF(AND(D14="BSP",G14="c"),PRODUCT(I14*K14*N14*'Pomocný list'!$E$7),IF(AND(D14="MSP",G14=""),PRODUCT(I14*K14*N14*'Pomocný list'!$E$4),IF(AND(D14="MSP",G14="c"),PRODUCT(I14*K14*N14*'Pomocný list'!$E$7),IF(AND(D14="DSP",G14=""),PRODUCT(I14*K14*N14*'Pomocný list'!$E$10),IF(AND(D14="DSP",G14="c"),PRODUCT(I14*K14*N14*'Pomocný list'!$E$13),""))))))</f>
        <v/>
      </c>
      <c r="R14" s="61" t="str">
        <f>IF(AND(D14="BSP",G14=""),PRODUCT(I14*L14*O14*'Pomocný list'!$E$5),IF(AND(D14="BSP",G14="c"),PRODUCT(I14*L14*O14*'Pomocný list'!$E$8),IF(AND(D14="MSP",G14=""),PRODUCT(I14*L14*O14*'Pomocný list'!$E$5),IF(AND(D14="MSP",G14="c"),PRODUCT(I14*L14*O14*'Pomocný list'!$E$8),IF(AND(D14="DSP",G14=""),PRODUCT(I14*L14*O14*'Pomocný list'!$E$11),IF(AND(D14="DSP",G14="c"),PRODUCT(I14*L14*O14*'Pomocný list'!$E$14),""))))))</f>
        <v/>
      </c>
      <c r="S14" s="57"/>
      <c r="T14" s="47" t="str">
        <f>IFERROR(IF(C14="","",IF(H14="zk",'Pomocný list'!$E$19*S14,IF(H14="klz",'Pomocný list'!$E$18*S14,IF(H14="z",'Pomocný list'!$E$17*S14,0)))),"")</f>
        <v/>
      </c>
      <c r="U14" s="48" t="str">
        <f t="shared" si="0"/>
        <v/>
      </c>
      <c r="V14" s="51"/>
      <c r="W14" s="53"/>
    </row>
    <row r="15" spans="1:23" s="50" customFormat="1" ht="12" x14ac:dyDescent="0.25">
      <c r="A15" s="51"/>
      <c r="B15" s="52"/>
      <c r="C15" s="52"/>
      <c r="D15" s="35"/>
      <c r="E15" s="35"/>
      <c r="F15" s="35"/>
      <c r="G15" s="52"/>
      <c r="H15" s="52"/>
      <c r="I15" s="53"/>
      <c r="J15" s="51"/>
      <c r="K15" s="52"/>
      <c r="L15" s="53"/>
      <c r="M15" s="57"/>
      <c r="N15" s="52"/>
      <c r="O15" s="58"/>
      <c r="P15" s="59" t="str">
        <f>IF(AND(D15="BSP",G15=""),PRODUCT(I15*J15*M15*'Pomocný list'!$E$3),IF(AND(D15="BSP",G15="c"),PRODUCT(I15*J15*M15*'Pomocný list'!$E$6),IF(AND(D15="MSP",G15=""),PRODUCT(I15*J15*M15*'Pomocný list'!$E$3),IF(AND(D15="MSP",G15="c"),PRODUCT(I15*J15*M15*'Pomocný list'!$E$6),IF(AND(D15="DSP",G15=""),PRODUCT(I15*J15*M15*'Pomocný list'!$E$9),IF(AND(D15="DSP",G15="c"),PRODUCT(I15*J15*M15*'Pomocný list'!$E$12),""))))))</f>
        <v/>
      </c>
      <c r="Q15" s="60" t="str">
        <f>IF(AND(D15="BSP",G15=""),PRODUCT(I15*K15*N15*'Pomocný list'!$E$4),IF(AND(D15="BSP",G15="c"),PRODUCT(I15*K15*N15*'Pomocný list'!$E$7),IF(AND(D15="MSP",G15=""),PRODUCT(I15*K15*N15*'Pomocný list'!$E$4),IF(AND(D15="MSP",G15="c"),PRODUCT(I15*K15*N15*'Pomocný list'!$E$7),IF(AND(D15="DSP",G15=""),PRODUCT(I15*K15*N15*'Pomocný list'!$E$10),IF(AND(D15="DSP",G15="c"),PRODUCT(I15*K15*N15*'Pomocný list'!$E$13),""))))))</f>
        <v/>
      </c>
      <c r="R15" s="61" t="str">
        <f>IF(AND(D15="BSP",G15=""),PRODUCT(I15*L15*O15*'Pomocný list'!$E$5),IF(AND(D15="BSP",G15="c"),PRODUCT(I15*L15*O15*'Pomocný list'!$E$8),IF(AND(D15="MSP",G15=""),PRODUCT(I15*L15*O15*'Pomocný list'!$E$5),IF(AND(D15="MSP",G15="c"),PRODUCT(I15*L15*O15*'Pomocný list'!$E$8),IF(AND(D15="DSP",G15=""),PRODUCT(I15*L15*O15*'Pomocný list'!$E$11),IF(AND(D15="DSP",G15="c"),PRODUCT(I15*L15*O15*'Pomocný list'!$E$14),""))))))</f>
        <v/>
      </c>
      <c r="S15" s="57"/>
      <c r="T15" s="47" t="str">
        <f>IFERROR(IF(C15="","",IF(H15="zk",'Pomocný list'!$E$19*S15,IF(H15="klz",'Pomocný list'!$E$18*S15,IF(H15="z",'Pomocný list'!$E$17*S15,0)))),"")</f>
        <v/>
      </c>
      <c r="U15" s="48" t="str">
        <f t="shared" si="0"/>
        <v/>
      </c>
      <c r="V15" s="51"/>
      <c r="W15" s="53"/>
    </row>
    <row r="16" spans="1:23" s="50" customFormat="1" ht="12" x14ac:dyDescent="0.25">
      <c r="A16" s="34"/>
      <c r="B16" s="52"/>
      <c r="C16" s="52"/>
      <c r="D16" s="35"/>
      <c r="E16" s="35"/>
      <c r="F16" s="35"/>
      <c r="G16" s="52"/>
      <c r="H16" s="52"/>
      <c r="I16" s="53"/>
      <c r="J16" s="51"/>
      <c r="K16" s="52"/>
      <c r="L16" s="53"/>
      <c r="M16" s="57"/>
      <c r="N16" s="52"/>
      <c r="O16" s="58"/>
      <c r="P16" s="59" t="str">
        <f>IF(AND(D16="BSP",G16=""),PRODUCT(I16*J16*M16*'Pomocný list'!$E$3),IF(AND(D16="BSP",G16="c"),PRODUCT(I16*J16*M16*'Pomocný list'!$E$6),IF(AND(D16="MSP",G16=""),PRODUCT(I16*J16*M16*'Pomocný list'!$E$3),IF(AND(D16="MSP",G16="c"),PRODUCT(I16*J16*M16*'Pomocný list'!$E$6),IF(AND(D16="DSP",G16=""),PRODUCT(I16*J16*M16*'Pomocný list'!$E$9),IF(AND(D16="DSP",G16="c"),PRODUCT(I16*J16*M16*'Pomocný list'!$E$12),""))))))</f>
        <v/>
      </c>
      <c r="Q16" s="60" t="str">
        <f>IF(AND(D16="BSP",G16=""),PRODUCT(I16*K16*N16*'Pomocný list'!$E$4),IF(AND(D16="BSP",G16="c"),PRODUCT(I16*K16*N16*'Pomocný list'!$E$7),IF(AND(D16="MSP",G16=""),PRODUCT(I16*K16*N16*'Pomocný list'!$E$4),IF(AND(D16="MSP",G16="c"),PRODUCT(I16*K16*N16*'Pomocný list'!$E$7),IF(AND(D16="DSP",G16=""),PRODUCT(I16*K16*N16*'Pomocný list'!$E$10),IF(AND(D16="DSP",G16="c"),PRODUCT(I16*K16*N16*'Pomocný list'!$E$13),""))))))</f>
        <v/>
      </c>
      <c r="R16" s="61" t="str">
        <f>IF(AND(D16="BSP",G16=""),PRODUCT(I16*L16*O16*'Pomocný list'!$E$5),IF(AND(D16="BSP",G16="c"),PRODUCT(I16*L16*O16*'Pomocný list'!$E$8),IF(AND(D16="MSP",G16=""),PRODUCT(I16*L16*O16*'Pomocný list'!$E$5),IF(AND(D16="MSP",G16="c"),PRODUCT(I16*L16*O16*'Pomocný list'!$E$8),IF(AND(D16="DSP",G16=""),PRODUCT(I16*L16*O16*'Pomocný list'!$E$11),IF(AND(D16="DSP",G16="c"),PRODUCT(I16*L16*O16*'Pomocný list'!$E$14),""))))))</f>
        <v/>
      </c>
      <c r="S16" s="57"/>
      <c r="T16" s="47" t="str">
        <f>IFERROR(IF(C16="","",IF(H16="zk",'Pomocný list'!$E$19*S16,IF(H16="klz",'Pomocný list'!$E$18*S16,IF(H16="z",'Pomocný list'!$E$17*S16,0)))),"")</f>
        <v/>
      </c>
      <c r="U16" s="48" t="str">
        <f t="shared" si="0"/>
        <v/>
      </c>
      <c r="V16" s="51"/>
      <c r="W16" s="53"/>
    </row>
    <row r="17" spans="1:23" s="50" customFormat="1" ht="12" x14ac:dyDescent="0.25">
      <c r="A17" s="51"/>
      <c r="B17" s="52"/>
      <c r="C17" s="52"/>
      <c r="D17" s="35"/>
      <c r="E17" s="35"/>
      <c r="F17" s="35"/>
      <c r="G17" s="52"/>
      <c r="H17" s="52"/>
      <c r="I17" s="53"/>
      <c r="J17" s="51"/>
      <c r="K17" s="52"/>
      <c r="L17" s="53"/>
      <c r="M17" s="57"/>
      <c r="N17" s="52"/>
      <c r="O17" s="58"/>
      <c r="P17" s="59" t="str">
        <f>IF(AND(D17="BSP",G17=""),PRODUCT(I17*J17*M17*'Pomocný list'!$E$3),IF(AND(D17="BSP",G17="c"),PRODUCT(I17*J17*M17*'Pomocný list'!$E$6),IF(AND(D17="MSP",G17=""),PRODUCT(I17*J17*M17*'Pomocný list'!$E$3),IF(AND(D17="MSP",G17="c"),PRODUCT(I17*J17*M17*'Pomocný list'!$E$6),IF(AND(D17="DSP",G17=""),PRODUCT(I17*J17*M17*'Pomocný list'!$E$9),IF(AND(D17="DSP",G17="c"),PRODUCT(I17*J17*M17*'Pomocný list'!$E$12),""))))))</f>
        <v/>
      </c>
      <c r="Q17" s="60" t="str">
        <f>IF(AND(D17="BSP",G17=""),PRODUCT(I17*K17*N17*'Pomocný list'!$E$4),IF(AND(D17="BSP",G17="c"),PRODUCT(I17*K17*N17*'Pomocný list'!$E$7),IF(AND(D17="MSP",G17=""),PRODUCT(I17*K17*N17*'Pomocný list'!$E$4),IF(AND(D17="MSP",G17="c"),PRODUCT(I17*K17*N17*'Pomocný list'!$E$7),IF(AND(D17="DSP",G17=""),PRODUCT(I17*K17*N17*'Pomocný list'!$E$10),IF(AND(D17="DSP",G17="c"),PRODUCT(I17*K17*N17*'Pomocný list'!$E$13),""))))))</f>
        <v/>
      </c>
      <c r="R17" s="61" t="str">
        <f>IF(AND(D17="BSP",G17=""),PRODUCT(I17*L17*O17*'Pomocný list'!$E$5),IF(AND(D17="BSP",G17="c"),PRODUCT(I17*L17*O17*'Pomocný list'!$E$8),IF(AND(D17="MSP",G17=""),PRODUCT(I17*L17*O17*'Pomocný list'!$E$5),IF(AND(D17="MSP",G17="c"),PRODUCT(I17*L17*O17*'Pomocný list'!$E$8),IF(AND(D17="DSP",G17=""),PRODUCT(I17*L17*O17*'Pomocný list'!$E$11),IF(AND(D17="DSP",G17="c"),PRODUCT(I17*L17*O17*'Pomocný list'!$E$14),""))))))</f>
        <v/>
      </c>
      <c r="S17" s="57"/>
      <c r="T17" s="47" t="str">
        <f>IFERROR(IF(C17="","",IF(H17="zk",'Pomocný list'!$E$19*S17,IF(H17="klz",'Pomocný list'!$E$18*S17,IF(H17="z",'Pomocný list'!$E$17*S17,0)))),"")</f>
        <v/>
      </c>
      <c r="U17" s="48" t="str">
        <f t="shared" si="0"/>
        <v/>
      </c>
      <c r="V17" s="51"/>
      <c r="W17" s="53"/>
    </row>
    <row r="18" spans="1:23" s="50" customFormat="1" ht="12" x14ac:dyDescent="0.25">
      <c r="A18" s="34"/>
      <c r="B18" s="52"/>
      <c r="C18" s="52"/>
      <c r="D18" s="35"/>
      <c r="E18" s="35"/>
      <c r="F18" s="35"/>
      <c r="G18" s="52"/>
      <c r="H18" s="52"/>
      <c r="I18" s="53"/>
      <c r="J18" s="51"/>
      <c r="K18" s="52"/>
      <c r="L18" s="53"/>
      <c r="M18" s="57"/>
      <c r="N18" s="52"/>
      <c r="O18" s="58"/>
      <c r="P18" s="59" t="str">
        <f>IF(AND(D18="BSP",G18=""),PRODUCT(I18*J18*M18*'Pomocný list'!$E$3),IF(AND(D18="BSP",G18="c"),PRODUCT(I18*J18*M18*'Pomocný list'!$E$6),IF(AND(D18="MSP",G18=""),PRODUCT(I18*J18*M18*'Pomocný list'!$E$3),IF(AND(D18="MSP",G18="c"),PRODUCT(I18*J18*M18*'Pomocný list'!$E$6),IF(AND(D18="DSP",G18=""),PRODUCT(I18*J18*M18*'Pomocný list'!$E$9),IF(AND(D18="DSP",G18="c"),PRODUCT(I18*J18*M18*'Pomocný list'!$E$12),""))))))</f>
        <v/>
      </c>
      <c r="Q18" s="60" t="str">
        <f>IF(AND(D18="BSP",G18=""),PRODUCT(I18*K18*N18*'Pomocný list'!$E$4),IF(AND(D18="BSP",G18="c"),PRODUCT(I18*K18*N18*'Pomocný list'!$E$7),IF(AND(D18="MSP",G18=""),PRODUCT(I18*K18*N18*'Pomocný list'!$E$4),IF(AND(D18="MSP",G18="c"),PRODUCT(I18*K18*N18*'Pomocný list'!$E$7),IF(AND(D18="DSP",G18=""),PRODUCT(I18*K18*N18*'Pomocný list'!$E$10),IF(AND(D18="DSP",G18="c"),PRODUCT(I18*K18*N18*'Pomocný list'!$E$13),""))))))</f>
        <v/>
      </c>
      <c r="R18" s="61" t="str">
        <f>IF(AND(D18="BSP",G18=""),PRODUCT(I18*L18*O18*'Pomocný list'!$E$5),IF(AND(D18="BSP",G18="c"),PRODUCT(I18*L18*O18*'Pomocný list'!$E$8),IF(AND(D18="MSP",G18=""),PRODUCT(I18*L18*O18*'Pomocný list'!$E$5),IF(AND(D18="MSP",G18="c"),PRODUCT(I18*L18*O18*'Pomocný list'!$E$8),IF(AND(D18="DSP",G18=""),PRODUCT(I18*L18*O18*'Pomocný list'!$E$11),IF(AND(D18="DSP",G18="c"),PRODUCT(I18*L18*O18*'Pomocný list'!$E$14),""))))))</f>
        <v/>
      </c>
      <c r="S18" s="57"/>
      <c r="T18" s="47" t="str">
        <f>IFERROR(IF(C18="","",IF(H18="zk",'Pomocný list'!$E$19*S18,IF(H18="klz",'Pomocný list'!$E$18*S18,IF(H18="z",'Pomocný list'!$E$17*S18,0)))),"")</f>
        <v/>
      </c>
      <c r="U18" s="48" t="str">
        <f t="shared" si="0"/>
        <v/>
      </c>
      <c r="V18" s="51"/>
      <c r="W18" s="53"/>
    </row>
    <row r="19" spans="1:23" s="50" customFormat="1" ht="12" x14ac:dyDescent="0.25">
      <c r="A19" s="51"/>
      <c r="B19" s="52"/>
      <c r="C19" s="52"/>
      <c r="D19" s="35"/>
      <c r="E19" s="35"/>
      <c r="F19" s="35"/>
      <c r="G19" s="52"/>
      <c r="H19" s="52"/>
      <c r="I19" s="53"/>
      <c r="J19" s="51"/>
      <c r="K19" s="52"/>
      <c r="L19" s="53"/>
      <c r="M19" s="57"/>
      <c r="N19" s="52"/>
      <c r="O19" s="58"/>
      <c r="P19" s="59" t="str">
        <f>IF(AND(D19="BSP",G19=""),PRODUCT(I19*J19*M19*'Pomocný list'!$E$3),IF(AND(D19="BSP",G19="c"),PRODUCT(I19*J19*M19*'Pomocný list'!$E$6),IF(AND(D19="MSP",G19=""),PRODUCT(I19*J19*M19*'Pomocný list'!$E$3),IF(AND(D19="MSP",G19="c"),PRODUCT(I19*J19*M19*'Pomocný list'!$E$6),IF(AND(D19="DSP",G19=""),PRODUCT(I19*J19*M19*'Pomocný list'!$E$9),IF(AND(D19="DSP",G19="c"),PRODUCT(I19*J19*M19*'Pomocný list'!$E$12),""))))))</f>
        <v/>
      </c>
      <c r="Q19" s="60" t="str">
        <f>IF(AND(D19="BSP",G19=""),PRODUCT(I19*K19*N19*'Pomocný list'!$E$4),IF(AND(D19="BSP",G19="c"),PRODUCT(I19*K19*N19*'Pomocný list'!$E$7),IF(AND(D19="MSP",G19=""),PRODUCT(I19*K19*N19*'Pomocný list'!$E$4),IF(AND(D19="MSP",G19="c"),PRODUCT(I19*K19*N19*'Pomocný list'!$E$7),IF(AND(D19="DSP",G19=""),PRODUCT(I19*K19*N19*'Pomocný list'!$E$10),IF(AND(D19="DSP",G19="c"),PRODUCT(I19*K19*N19*'Pomocný list'!$E$13),""))))))</f>
        <v/>
      </c>
      <c r="R19" s="61" t="str">
        <f>IF(AND(D19="BSP",G19=""),PRODUCT(I19*L19*O19*'Pomocný list'!$E$5),IF(AND(D19="BSP",G19="c"),PRODUCT(I19*L19*O19*'Pomocný list'!$E$8),IF(AND(D19="MSP",G19=""),PRODUCT(I19*L19*O19*'Pomocný list'!$E$5),IF(AND(D19="MSP",G19="c"),PRODUCT(I19*L19*O19*'Pomocný list'!$E$8),IF(AND(D19="DSP",G19=""),PRODUCT(I19*L19*O19*'Pomocný list'!$E$11),IF(AND(D19="DSP",G19="c"),PRODUCT(I19*L19*O19*'Pomocný list'!$E$14),""))))))</f>
        <v/>
      </c>
      <c r="S19" s="57"/>
      <c r="T19" s="47" t="str">
        <f>IFERROR(IF(C19="","",IF(H19="zk",'Pomocný list'!$E$19*S19,IF(H19="klz",'Pomocný list'!$E$18*S19,IF(H19="z",'Pomocný list'!$E$17*S19,0)))),"")</f>
        <v/>
      </c>
      <c r="U19" s="48" t="str">
        <f t="shared" si="0"/>
        <v/>
      </c>
      <c r="V19" s="51"/>
      <c r="W19" s="53"/>
    </row>
    <row r="20" spans="1:23" s="50" customFormat="1" ht="12" x14ac:dyDescent="0.25">
      <c r="A20" s="34"/>
      <c r="B20" s="52"/>
      <c r="C20" s="52"/>
      <c r="D20" s="35"/>
      <c r="E20" s="35"/>
      <c r="F20" s="35"/>
      <c r="G20" s="52"/>
      <c r="H20" s="52"/>
      <c r="I20" s="53"/>
      <c r="J20" s="51"/>
      <c r="K20" s="52"/>
      <c r="L20" s="53"/>
      <c r="M20" s="57"/>
      <c r="N20" s="52"/>
      <c r="O20" s="58"/>
      <c r="P20" s="59" t="str">
        <f>IF(AND(D20="BSP",G20=""),PRODUCT(I20*J20*M20*'Pomocný list'!$E$3),IF(AND(D20="BSP",G20="c"),PRODUCT(I20*J20*M20*'Pomocný list'!$E$6),IF(AND(D20="MSP",G20=""),PRODUCT(I20*J20*M20*'Pomocný list'!$E$3),IF(AND(D20="MSP",G20="c"),PRODUCT(I20*J20*M20*'Pomocný list'!$E$6),IF(AND(D20="DSP",G20=""),PRODUCT(I20*J20*M20*'Pomocný list'!$E$9),IF(AND(D20="DSP",G20="c"),PRODUCT(I20*J20*M20*'Pomocný list'!$E$12),""))))))</f>
        <v/>
      </c>
      <c r="Q20" s="60" t="str">
        <f>IF(AND(D20="BSP",G20=""),PRODUCT(I20*K20*N20*'Pomocný list'!$E$4),IF(AND(D20="BSP",G20="c"),PRODUCT(I20*K20*N20*'Pomocný list'!$E$7),IF(AND(D20="MSP",G20=""),PRODUCT(I20*K20*N20*'Pomocný list'!$E$4),IF(AND(D20="MSP",G20="c"),PRODUCT(I20*K20*N20*'Pomocný list'!$E$7),IF(AND(D20="DSP",G20=""),PRODUCT(I20*K20*N20*'Pomocný list'!$E$10),IF(AND(D20="DSP",G20="c"),PRODUCT(I20*K20*N20*'Pomocný list'!$E$13),""))))))</f>
        <v/>
      </c>
      <c r="R20" s="61" t="str">
        <f>IF(AND(D20="BSP",G20=""),PRODUCT(I20*L20*O20*'Pomocný list'!$E$5),IF(AND(D20="BSP",G20="c"),PRODUCT(I20*L20*O20*'Pomocný list'!$E$8),IF(AND(D20="MSP",G20=""),PRODUCT(I20*L20*O20*'Pomocný list'!$E$5),IF(AND(D20="MSP",G20="c"),PRODUCT(I20*L20*O20*'Pomocný list'!$E$8),IF(AND(D20="DSP",G20=""),PRODUCT(I20*L20*O20*'Pomocný list'!$E$11),IF(AND(D20="DSP",G20="c"),PRODUCT(I20*L20*O20*'Pomocný list'!$E$14),""))))))</f>
        <v/>
      </c>
      <c r="S20" s="57"/>
      <c r="T20" s="47" t="str">
        <f>IFERROR(IF(C20="","",IF(H20="zk",'Pomocný list'!$E$19*S20,IF(H20="klz",'Pomocný list'!$E$18*S20,IF(H20="z",'Pomocný list'!$E$17*S20,0)))),"")</f>
        <v/>
      </c>
      <c r="U20" s="48" t="str">
        <f t="shared" si="0"/>
        <v/>
      </c>
      <c r="V20" s="51"/>
      <c r="W20" s="53"/>
    </row>
    <row r="21" spans="1:23" s="50" customFormat="1" ht="12" x14ac:dyDescent="0.25">
      <c r="A21" s="51"/>
      <c r="B21" s="52"/>
      <c r="C21" s="52"/>
      <c r="D21" s="35"/>
      <c r="E21" s="35"/>
      <c r="F21" s="35"/>
      <c r="G21" s="52"/>
      <c r="H21" s="52"/>
      <c r="I21" s="53"/>
      <c r="J21" s="51"/>
      <c r="K21" s="52"/>
      <c r="L21" s="53"/>
      <c r="M21" s="57"/>
      <c r="N21" s="52"/>
      <c r="O21" s="58"/>
      <c r="P21" s="59" t="str">
        <f>IF(AND(D21="BSP",G21=""),PRODUCT(I21*J21*M21*'Pomocný list'!$E$3),IF(AND(D21="BSP",G21="c"),PRODUCT(I21*J21*M21*'Pomocný list'!$E$6),IF(AND(D21="MSP",G21=""),PRODUCT(I21*J21*M21*'Pomocný list'!$E$3),IF(AND(D21="MSP",G21="c"),PRODUCT(I21*J21*M21*'Pomocný list'!$E$6),IF(AND(D21="DSP",G21=""),PRODUCT(I21*J21*M21*'Pomocný list'!$E$9),IF(AND(D21="DSP",G21="c"),PRODUCT(I21*J21*M21*'Pomocný list'!$E$12),""))))))</f>
        <v/>
      </c>
      <c r="Q21" s="60" t="str">
        <f>IF(AND(D21="BSP",G21=""),PRODUCT(I21*K21*N21*'Pomocný list'!$E$4),IF(AND(D21="BSP",G21="c"),PRODUCT(I21*K21*N21*'Pomocný list'!$E$7),IF(AND(D21="MSP",G21=""),PRODUCT(I21*K21*N21*'Pomocný list'!$E$4),IF(AND(D21="MSP",G21="c"),PRODUCT(I21*K21*N21*'Pomocný list'!$E$7),IF(AND(D21="DSP",G21=""),PRODUCT(I21*K21*N21*'Pomocný list'!$E$10),IF(AND(D21="DSP",G21="c"),PRODUCT(I21*K21*N21*'Pomocný list'!$E$13),""))))))</f>
        <v/>
      </c>
      <c r="R21" s="61" t="str">
        <f>IF(AND(D21="BSP",G21=""),PRODUCT(I21*L21*O21*'Pomocný list'!$E$5),IF(AND(D21="BSP",G21="c"),PRODUCT(I21*L21*O21*'Pomocný list'!$E$8),IF(AND(D21="MSP",G21=""),PRODUCT(I21*L21*O21*'Pomocný list'!$E$5),IF(AND(D21="MSP",G21="c"),PRODUCT(I21*L21*O21*'Pomocný list'!$E$8),IF(AND(D21="DSP",G21=""),PRODUCT(I21*L21*O21*'Pomocný list'!$E$11),IF(AND(D21="DSP",G21="c"),PRODUCT(I21*L21*O21*'Pomocný list'!$E$14),""))))))</f>
        <v/>
      </c>
      <c r="S21" s="57"/>
      <c r="T21" s="47" t="str">
        <f>IFERROR(IF(C21="","",IF(H21="zk",'Pomocný list'!$E$19*S21,IF(H21="klz",'Pomocný list'!$E$18*S21,IF(H21="z",'Pomocný list'!$E$17*S21,0)))),"")</f>
        <v/>
      </c>
      <c r="U21" s="48" t="str">
        <f t="shared" si="0"/>
        <v/>
      </c>
      <c r="V21" s="51"/>
      <c r="W21" s="53"/>
    </row>
    <row r="22" spans="1:23" s="50" customFormat="1" ht="12" x14ac:dyDescent="0.25">
      <c r="A22" s="34"/>
      <c r="B22" s="52"/>
      <c r="C22" s="52"/>
      <c r="D22" s="35"/>
      <c r="E22" s="35"/>
      <c r="F22" s="35"/>
      <c r="G22" s="52"/>
      <c r="H22" s="52"/>
      <c r="I22" s="53"/>
      <c r="J22" s="51"/>
      <c r="K22" s="52"/>
      <c r="L22" s="53"/>
      <c r="M22" s="57"/>
      <c r="N22" s="52"/>
      <c r="O22" s="58"/>
      <c r="P22" s="59" t="str">
        <f>IF(AND(D22="BSP",G22=""),PRODUCT(I22*J22*M22*'Pomocný list'!$E$3),IF(AND(D22="BSP",G22="c"),PRODUCT(I22*J22*M22*'Pomocný list'!$E$6),IF(AND(D22="MSP",G22=""),PRODUCT(I22*J22*M22*'Pomocný list'!$E$3),IF(AND(D22="MSP",G22="c"),PRODUCT(I22*J22*M22*'Pomocný list'!$E$6),IF(AND(D22="DSP",G22=""),PRODUCT(I22*J22*M22*'Pomocný list'!$E$9),IF(AND(D22="DSP",G22="c"),PRODUCT(I22*J22*M22*'Pomocný list'!$E$12),""))))))</f>
        <v/>
      </c>
      <c r="Q22" s="60" t="str">
        <f>IF(AND(D22="BSP",G22=""),PRODUCT(I22*K22*N22*'Pomocný list'!$E$4),IF(AND(D22="BSP",G22="c"),PRODUCT(I22*K22*N22*'Pomocný list'!$E$7),IF(AND(D22="MSP",G22=""),PRODUCT(I22*K22*N22*'Pomocný list'!$E$4),IF(AND(D22="MSP",G22="c"),PRODUCT(I22*K22*N22*'Pomocný list'!$E$7),IF(AND(D22="DSP",G22=""),PRODUCT(I22*K22*N22*'Pomocný list'!$E$10),IF(AND(D22="DSP",G22="c"),PRODUCT(I22*K22*N22*'Pomocný list'!$E$13),""))))))</f>
        <v/>
      </c>
      <c r="R22" s="61" t="str">
        <f>IF(AND(D22="BSP",G22=""),PRODUCT(I22*L22*O22*'Pomocný list'!$E$5),IF(AND(D22="BSP",G22="c"),PRODUCT(I22*L22*O22*'Pomocný list'!$E$8),IF(AND(D22="MSP",G22=""),PRODUCT(I22*L22*O22*'Pomocný list'!$E$5),IF(AND(D22="MSP",G22="c"),PRODUCT(I22*L22*O22*'Pomocný list'!$E$8),IF(AND(D22="DSP",G22=""),PRODUCT(I22*L22*O22*'Pomocný list'!$E$11),IF(AND(D22="DSP",G22="c"),PRODUCT(I22*L22*O22*'Pomocný list'!$E$14),""))))))</f>
        <v/>
      </c>
      <c r="S22" s="57"/>
      <c r="T22" s="47" t="str">
        <f>IFERROR(IF(C22="","",IF(H22="zk",'Pomocný list'!$E$19*S22,IF(H22="klz",'Pomocný list'!$E$18*S22,IF(H22="z",'Pomocný list'!$E$17*S22,0)))),"")</f>
        <v/>
      </c>
      <c r="U22" s="48" t="str">
        <f t="shared" si="0"/>
        <v/>
      </c>
      <c r="V22" s="51"/>
      <c r="W22" s="53"/>
    </row>
    <row r="23" spans="1:23" s="50" customFormat="1" ht="12" x14ac:dyDescent="0.25">
      <c r="A23" s="51"/>
      <c r="B23" s="52"/>
      <c r="C23" s="52"/>
      <c r="D23" s="35"/>
      <c r="E23" s="35"/>
      <c r="F23" s="35"/>
      <c r="G23" s="52"/>
      <c r="H23" s="52"/>
      <c r="I23" s="53"/>
      <c r="J23" s="51"/>
      <c r="K23" s="52"/>
      <c r="L23" s="53"/>
      <c r="M23" s="57"/>
      <c r="N23" s="52"/>
      <c r="O23" s="58"/>
      <c r="P23" s="59" t="str">
        <f>IF(AND(D23="BSP",G23=""),PRODUCT(I23*J23*M23*'Pomocný list'!$E$3),IF(AND(D23="BSP",G23="c"),PRODUCT(I23*J23*M23*'Pomocný list'!$E$6),IF(AND(D23="MSP",G23=""),PRODUCT(I23*J23*M23*'Pomocný list'!$E$3),IF(AND(D23="MSP",G23="c"),PRODUCT(I23*J23*M23*'Pomocný list'!$E$6),IF(AND(D23="DSP",G23=""),PRODUCT(I23*J23*M23*'Pomocný list'!$E$9),IF(AND(D23="DSP",G23="c"),PRODUCT(I23*J23*M23*'Pomocný list'!$E$12),""))))))</f>
        <v/>
      </c>
      <c r="Q23" s="60" t="str">
        <f>IF(AND(D23="BSP",G23=""),PRODUCT(I23*K23*N23*'Pomocný list'!$E$4),IF(AND(D23="BSP",G23="c"),PRODUCT(I23*K23*N23*'Pomocný list'!$E$7),IF(AND(D23="MSP",G23=""),PRODUCT(I23*K23*N23*'Pomocný list'!$E$4),IF(AND(D23="MSP",G23="c"),PRODUCT(I23*K23*N23*'Pomocný list'!$E$7),IF(AND(D23="DSP",G23=""),PRODUCT(I23*K23*N23*'Pomocný list'!$E$10),IF(AND(D23="DSP",G23="c"),PRODUCT(I23*K23*N23*'Pomocný list'!$E$13),""))))))</f>
        <v/>
      </c>
      <c r="R23" s="61" t="str">
        <f>IF(AND(D23="BSP",G23=""),PRODUCT(I23*L23*O23*'Pomocný list'!$E$5),IF(AND(D23="BSP",G23="c"),PRODUCT(I23*L23*O23*'Pomocný list'!$E$8),IF(AND(D23="MSP",G23=""),PRODUCT(I23*L23*O23*'Pomocný list'!$E$5),IF(AND(D23="MSP",G23="c"),PRODUCT(I23*L23*O23*'Pomocný list'!$E$8),IF(AND(D23="DSP",G23=""),PRODUCT(I23*L23*O23*'Pomocný list'!$E$11),IF(AND(D23="DSP",G23="c"),PRODUCT(I23*L23*O23*'Pomocný list'!$E$14),""))))))</f>
        <v/>
      </c>
      <c r="S23" s="57"/>
      <c r="T23" s="47" t="str">
        <f>IFERROR(IF(C23="","",IF(H23="zk",'Pomocný list'!$E$19*S23,IF(H23="klz",'Pomocný list'!$E$18*S23,IF(H23="z",'Pomocný list'!$E$17*S23,0)))),"")</f>
        <v/>
      </c>
      <c r="U23" s="48" t="str">
        <f t="shared" si="0"/>
        <v/>
      </c>
      <c r="V23" s="51"/>
      <c r="W23" s="53"/>
    </row>
    <row r="24" spans="1:23" s="50" customFormat="1" ht="12" x14ac:dyDescent="0.25">
      <c r="A24" s="34"/>
      <c r="B24" s="52"/>
      <c r="C24" s="52"/>
      <c r="D24" s="35"/>
      <c r="E24" s="35"/>
      <c r="F24" s="35"/>
      <c r="G24" s="52"/>
      <c r="H24" s="52"/>
      <c r="I24" s="53"/>
      <c r="J24" s="51"/>
      <c r="K24" s="52"/>
      <c r="L24" s="53"/>
      <c r="M24" s="57"/>
      <c r="N24" s="52"/>
      <c r="O24" s="58"/>
      <c r="P24" s="59" t="str">
        <f>IF(AND(D24="BSP",G24=""),PRODUCT(I24*J24*M24*'Pomocný list'!$E$3),IF(AND(D24="BSP",G24="c"),PRODUCT(I24*J24*M24*'Pomocný list'!$E$6),IF(AND(D24="MSP",G24=""),PRODUCT(I24*J24*M24*'Pomocný list'!$E$3),IF(AND(D24="MSP",G24="c"),PRODUCT(I24*J24*M24*'Pomocný list'!$E$6),IF(AND(D24="DSP",G24=""),PRODUCT(I24*J24*M24*'Pomocný list'!$E$9),IF(AND(D24="DSP",G24="c"),PRODUCT(I24*J24*M24*'Pomocný list'!$E$12),""))))))</f>
        <v/>
      </c>
      <c r="Q24" s="60" t="str">
        <f>IF(AND(D24="BSP",G24=""),PRODUCT(I24*K24*N24*'Pomocný list'!$E$4),IF(AND(D24="BSP",G24="c"),PRODUCT(I24*K24*N24*'Pomocný list'!$E$7),IF(AND(D24="MSP",G24=""),PRODUCT(I24*K24*N24*'Pomocný list'!$E$4),IF(AND(D24="MSP",G24="c"),PRODUCT(I24*K24*N24*'Pomocný list'!$E$7),IF(AND(D24="DSP",G24=""),PRODUCT(I24*K24*N24*'Pomocný list'!$E$10),IF(AND(D24="DSP",G24="c"),PRODUCT(I24*K24*N24*'Pomocný list'!$E$13),""))))))</f>
        <v/>
      </c>
      <c r="R24" s="61" t="str">
        <f>IF(AND(D24="BSP",G24=""),PRODUCT(I24*L24*O24*'Pomocný list'!$E$5),IF(AND(D24="BSP",G24="c"),PRODUCT(I24*L24*O24*'Pomocný list'!$E$8),IF(AND(D24="MSP",G24=""),PRODUCT(I24*L24*O24*'Pomocný list'!$E$5),IF(AND(D24="MSP",G24="c"),PRODUCT(I24*L24*O24*'Pomocný list'!$E$8),IF(AND(D24="DSP",G24=""),PRODUCT(I24*L24*O24*'Pomocný list'!$E$11),IF(AND(D24="DSP",G24="c"),PRODUCT(I24*L24*O24*'Pomocný list'!$E$14),""))))))</f>
        <v/>
      </c>
      <c r="S24" s="57"/>
      <c r="T24" s="47" t="str">
        <f>IFERROR(IF(C24="","",IF(H24="zk",'Pomocný list'!$E$19*S24,IF(H24="klz",'Pomocný list'!$E$18*S24,IF(H24="z",'Pomocný list'!$E$17*S24,0)))),"")</f>
        <v/>
      </c>
      <c r="U24" s="48" t="str">
        <f t="shared" si="0"/>
        <v/>
      </c>
      <c r="V24" s="51"/>
      <c r="W24" s="53"/>
    </row>
    <row r="25" spans="1:23" s="50" customFormat="1" ht="12" x14ac:dyDescent="0.25">
      <c r="A25" s="51"/>
      <c r="B25" s="52"/>
      <c r="C25" s="52"/>
      <c r="D25" s="35"/>
      <c r="E25" s="35"/>
      <c r="F25" s="35"/>
      <c r="G25" s="52"/>
      <c r="H25" s="52"/>
      <c r="I25" s="53"/>
      <c r="J25" s="51"/>
      <c r="K25" s="52"/>
      <c r="L25" s="53"/>
      <c r="M25" s="57"/>
      <c r="N25" s="52"/>
      <c r="O25" s="58"/>
      <c r="P25" s="59" t="str">
        <f>IF(AND(D25="BSP",G25=""),PRODUCT(I25*J25*M25*'Pomocný list'!$E$3),IF(AND(D25="BSP",G25="c"),PRODUCT(I25*J25*M25*'Pomocný list'!$E$6),IF(AND(D25="MSP",G25=""),PRODUCT(I25*J25*M25*'Pomocný list'!$E$3),IF(AND(D25="MSP",G25="c"),PRODUCT(I25*J25*M25*'Pomocný list'!$E$6),IF(AND(D25="DSP",G25=""),PRODUCT(I25*J25*M25*'Pomocný list'!$E$9),IF(AND(D25="DSP",G25="c"),PRODUCT(I25*J25*M25*'Pomocný list'!$E$12),""))))))</f>
        <v/>
      </c>
      <c r="Q25" s="60" t="str">
        <f>IF(AND(D25="BSP",G25=""),PRODUCT(I25*K25*N25*'Pomocný list'!$E$4),IF(AND(D25="BSP",G25="c"),PRODUCT(I25*K25*N25*'Pomocný list'!$E$7),IF(AND(D25="MSP",G25=""),PRODUCT(I25*K25*N25*'Pomocný list'!$E$4),IF(AND(D25="MSP",G25="c"),PRODUCT(I25*K25*N25*'Pomocný list'!$E$7),IF(AND(D25="DSP",G25=""),PRODUCT(I25*K25*N25*'Pomocný list'!$E$10),IF(AND(D25="DSP",G25="c"),PRODUCT(I25*K25*N25*'Pomocný list'!$E$13),""))))))</f>
        <v/>
      </c>
      <c r="R25" s="61" t="str">
        <f>IF(AND(D25="BSP",G25=""),PRODUCT(I25*L25*O25*'Pomocný list'!$E$5),IF(AND(D25="BSP",G25="c"),PRODUCT(I25*L25*O25*'Pomocný list'!$E$8),IF(AND(D25="MSP",G25=""),PRODUCT(I25*L25*O25*'Pomocný list'!$E$5),IF(AND(D25="MSP",G25="c"),PRODUCT(I25*L25*O25*'Pomocný list'!$E$8),IF(AND(D25="DSP",G25=""),PRODUCT(I25*L25*O25*'Pomocný list'!$E$11),IF(AND(D25="DSP",G25="c"),PRODUCT(I25*L25*O25*'Pomocný list'!$E$14),""))))))</f>
        <v/>
      </c>
      <c r="S25" s="57"/>
      <c r="T25" s="47" t="str">
        <f>IFERROR(IF(C25="","",IF(H25="zk",'Pomocný list'!$E$19*S25,IF(H25="klz",'Pomocný list'!$E$18*S25,IF(H25="z",'Pomocný list'!$E$17*S25,0)))),"")</f>
        <v/>
      </c>
      <c r="U25" s="48" t="str">
        <f t="shared" si="0"/>
        <v/>
      </c>
      <c r="V25" s="51"/>
      <c r="W25" s="53"/>
    </row>
    <row r="26" spans="1:23" s="50" customFormat="1" ht="12" x14ac:dyDescent="0.25">
      <c r="A26" s="34"/>
      <c r="B26" s="52"/>
      <c r="C26" s="52"/>
      <c r="D26" s="35"/>
      <c r="E26" s="35"/>
      <c r="F26" s="35"/>
      <c r="G26" s="52"/>
      <c r="H26" s="52"/>
      <c r="I26" s="53"/>
      <c r="J26" s="51"/>
      <c r="K26" s="52"/>
      <c r="L26" s="53"/>
      <c r="M26" s="57"/>
      <c r="N26" s="52"/>
      <c r="O26" s="58"/>
      <c r="P26" s="59" t="str">
        <f>IF(AND(D26="BSP",G26=""),PRODUCT(I26*J26*M26*'Pomocný list'!$E$3),IF(AND(D26="BSP",G26="c"),PRODUCT(I26*J26*M26*'Pomocný list'!$E$6),IF(AND(D26="MSP",G26=""),PRODUCT(I26*J26*M26*'Pomocný list'!$E$3),IF(AND(D26="MSP",G26="c"),PRODUCT(I26*J26*M26*'Pomocný list'!$E$6),IF(AND(D26="DSP",G26=""),PRODUCT(I26*J26*M26*'Pomocný list'!$E$9),IF(AND(D26="DSP",G26="c"),PRODUCT(I26*J26*M26*'Pomocný list'!$E$12),""))))))</f>
        <v/>
      </c>
      <c r="Q26" s="60" t="str">
        <f>IF(AND(D26="BSP",G26=""),PRODUCT(I26*K26*N26*'Pomocný list'!$E$4),IF(AND(D26="BSP",G26="c"),PRODUCT(I26*K26*N26*'Pomocný list'!$E$7),IF(AND(D26="MSP",G26=""),PRODUCT(I26*K26*N26*'Pomocný list'!$E$4),IF(AND(D26="MSP",G26="c"),PRODUCT(I26*K26*N26*'Pomocný list'!$E$7),IF(AND(D26="DSP",G26=""),PRODUCT(I26*K26*N26*'Pomocný list'!$E$10),IF(AND(D26="DSP",G26="c"),PRODUCT(I26*K26*N26*'Pomocný list'!$E$13),""))))))</f>
        <v/>
      </c>
      <c r="R26" s="61" t="str">
        <f>IF(AND(D26="BSP",G26=""),PRODUCT(I26*L26*O26*'Pomocný list'!$E$5),IF(AND(D26="BSP",G26="c"),PRODUCT(I26*L26*O26*'Pomocný list'!$E$8),IF(AND(D26="MSP",G26=""),PRODUCT(I26*L26*O26*'Pomocný list'!$E$5),IF(AND(D26="MSP",G26="c"),PRODUCT(I26*L26*O26*'Pomocný list'!$E$8),IF(AND(D26="DSP",G26=""),PRODUCT(I26*L26*O26*'Pomocný list'!$E$11),IF(AND(D26="DSP",G26="c"),PRODUCT(I26*L26*O26*'Pomocný list'!$E$14),""))))))</f>
        <v/>
      </c>
      <c r="S26" s="57"/>
      <c r="T26" s="47" t="str">
        <f>IFERROR(IF(C26="","",IF(H26="zk",'Pomocný list'!$E$19*S26,IF(H26="klz",'Pomocný list'!$E$18*S26,IF(H26="z",'Pomocný list'!$E$17*S26,0)))),"")</f>
        <v/>
      </c>
      <c r="U26" s="48" t="str">
        <f t="shared" si="0"/>
        <v/>
      </c>
      <c r="V26" s="51"/>
      <c r="W26" s="53"/>
    </row>
    <row r="27" spans="1:23" s="50" customFormat="1" ht="12" x14ac:dyDescent="0.25">
      <c r="A27" s="51"/>
      <c r="B27" s="52"/>
      <c r="C27" s="52"/>
      <c r="D27" s="35"/>
      <c r="E27" s="35"/>
      <c r="F27" s="35"/>
      <c r="G27" s="52"/>
      <c r="H27" s="52"/>
      <c r="I27" s="53"/>
      <c r="J27" s="51"/>
      <c r="K27" s="52"/>
      <c r="L27" s="53"/>
      <c r="M27" s="57"/>
      <c r="N27" s="52"/>
      <c r="O27" s="58"/>
      <c r="P27" s="59" t="str">
        <f>IF(AND(D27="BSP",G27=""),PRODUCT(I27*J27*M27*'Pomocný list'!$E$3),IF(AND(D27="BSP",G27="c"),PRODUCT(I27*J27*M27*'Pomocný list'!$E$6),IF(AND(D27="MSP",G27=""),PRODUCT(I27*J27*M27*'Pomocný list'!$E$3),IF(AND(D27="MSP",G27="c"),PRODUCT(I27*J27*M27*'Pomocný list'!$E$6),IF(AND(D27="DSP",G27=""),PRODUCT(I27*J27*M27*'Pomocný list'!$E$9),IF(AND(D27="DSP",G27="c"),PRODUCT(I27*J27*M27*'Pomocný list'!$E$12),""))))))</f>
        <v/>
      </c>
      <c r="Q27" s="60" t="str">
        <f>IF(AND(D27="BSP",G27=""),PRODUCT(I27*K27*N27*'Pomocný list'!$E$4),IF(AND(D27="BSP",G27="c"),PRODUCT(I27*K27*N27*'Pomocný list'!$E$7),IF(AND(D27="MSP",G27=""),PRODUCT(I27*K27*N27*'Pomocný list'!$E$4),IF(AND(D27="MSP",G27="c"),PRODUCT(I27*K27*N27*'Pomocný list'!$E$7),IF(AND(D27="DSP",G27=""),PRODUCT(I27*K27*N27*'Pomocný list'!$E$10),IF(AND(D27="DSP",G27="c"),PRODUCT(I27*K27*N27*'Pomocný list'!$E$13),""))))))</f>
        <v/>
      </c>
      <c r="R27" s="61" t="str">
        <f>IF(AND(D27="BSP",G27=""),PRODUCT(I27*L27*O27*'Pomocný list'!$E$5),IF(AND(D27="BSP",G27="c"),PRODUCT(I27*L27*O27*'Pomocný list'!$E$8),IF(AND(D27="MSP",G27=""),PRODUCT(I27*L27*O27*'Pomocný list'!$E$5),IF(AND(D27="MSP",G27="c"),PRODUCT(I27*L27*O27*'Pomocný list'!$E$8),IF(AND(D27="DSP",G27=""),PRODUCT(I27*L27*O27*'Pomocný list'!$E$11),IF(AND(D27="DSP",G27="c"),PRODUCT(I27*L27*O27*'Pomocný list'!$E$14),""))))))</f>
        <v/>
      </c>
      <c r="S27" s="57"/>
      <c r="T27" s="47" t="str">
        <f>IFERROR(IF(C27="","",IF(H27="zk",'Pomocný list'!$E$19*S27,IF(H27="klz",'Pomocný list'!$E$18*S27,IF(H27="z",'Pomocný list'!$E$17*S27,0)))),"")</f>
        <v/>
      </c>
      <c r="U27" s="48" t="str">
        <f t="shared" si="0"/>
        <v/>
      </c>
      <c r="V27" s="51"/>
      <c r="W27" s="53"/>
    </row>
    <row r="28" spans="1:23" s="50" customFormat="1" ht="12" x14ac:dyDescent="0.25">
      <c r="A28" s="34"/>
      <c r="B28" s="52"/>
      <c r="C28" s="52"/>
      <c r="D28" s="35"/>
      <c r="E28" s="35"/>
      <c r="F28" s="35"/>
      <c r="G28" s="52"/>
      <c r="H28" s="52"/>
      <c r="I28" s="53"/>
      <c r="J28" s="51"/>
      <c r="K28" s="52"/>
      <c r="L28" s="53"/>
      <c r="M28" s="57"/>
      <c r="N28" s="52"/>
      <c r="O28" s="58"/>
      <c r="P28" s="59" t="str">
        <f>IF(AND(D28="BSP",G28=""),PRODUCT(I28*J28*M28*'Pomocný list'!$E$3),IF(AND(D28="BSP",G28="c"),PRODUCT(I28*J28*M28*'Pomocný list'!$E$6),IF(AND(D28="MSP",G28=""),PRODUCT(I28*J28*M28*'Pomocný list'!$E$3),IF(AND(D28="MSP",G28="c"),PRODUCT(I28*J28*M28*'Pomocný list'!$E$6),IF(AND(D28="DSP",G28=""),PRODUCT(I28*J28*M28*'Pomocný list'!$E$9),IF(AND(D28="DSP",G28="c"),PRODUCT(I28*J28*M28*'Pomocný list'!$E$12),""))))))</f>
        <v/>
      </c>
      <c r="Q28" s="60" t="str">
        <f>IF(AND(D28="BSP",G28=""),PRODUCT(I28*K28*N28*'Pomocný list'!$E$4),IF(AND(D28="BSP",G28="c"),PRODUCT(I28*K28*N28*'Pomocný list'!$E$7),IF(AND(D28="MSP",G28=""),PRODUCT(I28*K28*N28*'Pomocný list'!$E$4),IF(AND(D28="MSP",G28="c"),PRODUCT(I28*K28*N28*'Pomocný list'!$E$7),IF(AND(D28="DSP",G28=""),PRODUCT(I28*K28*N28*'Pomocný list'!$E$10),IF(AND(D28="DSP",G28="c"),PRODUCT(I28*K28*N28*'Pomocný list'!$E$13),""))))))</f>
        <v/>
      </c>
      <c r="R28" s="61" t="str">
        <f>IF(AND(D28="BSP",G28=""),PRODUCT(I28*L28*O28*'Pomocný list'!$E$5),IF(AND(D28="BSP",G28="c"),PRODUCT(I28*L28*O28*'Pomocný list'!$E$8),IF(AND(D28="MSP",G28=""),PRODUCT(I28*L28*O28*'Pomocný list'!$E$5),IF(AND(D28="MSP",G28="c"),PRODUCT(I28*L28*O28*'Pomocný list'!$E$8),IF(AND(D28="DSP",G28=""),PRODUCT(I28*L28*O28*'Pomocný list'!$E$11),IF(AND(D28="DSP",G28="c"),PRODUCT(I28*L28*O28*'Pomocný list'!$E$14),""))))))</f>
        <v/>
      </c>
      <c r="S28" s="57"/>
      <c r="T28" s="47" t="str">
        <f>IFERROR(IF(C28="","",IF(H28="zk",'Pomocný list'!$E$19*S28,IF(H28="klz",'Pomocný list'!$E$18*S28,IF(H28="z",'Pomocný list'!$E$17*S28,0)))),"")</f>
        <v/>
      </c>
      <c r="U28" s="48" t="str">
        <f t="shared" si="0"/>
        <v/>
      </c>
      <c r="V28" s="51"/>
      <c r="W28" s="53"/>
    </row>
    <row r="29" spans="1:23" s="50" customFormat="1" ht="12" x14ac:dyDescent="0.25">
      <c r="A29" s="51"/>
      <c r="B29" s="52"/>
      <c r="C29" s="52"/>
      <c r="D29" s="35"/>
      <c r="E29" s="35"/>
      <c r="F29" s="35"/>
      <c r="G29" s="52"/>
      <c r="H29" s="52"/>
      <c r="I29" s="53"/>
      <c r="J29" s="51"/>
      <c r="K29" s="52"/>
      <c r="L29" s="53"/>
      <c r="M29" s="57"/>
      <c r="N29" s="52"/>
      <c r="O29" s="58"/>
      <c r="P29" s="59" t="str">
        <f>IF(AND(D29="BSP",G29=""),PRODUCT(I29*J29*M29*'Pomocný list'!$E$3),IF(AND(D29="BSP",G29="c"),PRODUCT(I29*J29*M29*'Pomocný list'!$E$6),IF(AND(D29="MSP",G29=""),PRODUCT(I29*J29*M29*'Pomocný list'!$E$3),IF(AND(D29="MSP",G29="c"),PRODUCT(I29*J29*M29*'Pomocný list'!$E$6),IF(AND(D29="DSP",G29=""),PRODUCT(I29*J29*M29*'Pomocný list'!$E$9),IF(AND(D29="DSP",G29="c"),PRODUCT(I29*J29*M29*'Pomocný list'!$E$12),""))))))</f>
        <v/>
      </c>
      <c r="Q29" s="60" t="str">
        <f>IF(AND(D29="BSP",G29=""),PRODUCT(I29*K29*N29*'Pomocný list'!$E$4),IF(AND(D29="BSP",G29="c"),PRODUCT(I29*K29*N29*'Pomocný list'!$E$7),IF(AND(D29="MSP",G29=""),PRODUCT(I29*K29*N29*'Pomocný list'!$E$4),IF(AND(D29="MSP",G29="c"),PRODUCT(I29*K29*N29*'Pomocný list'!$E$7),IF(AND(D29="DSP",G29=""),PRODUCT(I29*K29*N29*'Pomocný list'!$E$10),IF(AND(D29="DSP",G29="c"),PRODUCT(I29*K29*N29*'Pomocný list'!$E$13),""))))))</f>
        <v/>
      </c>
      <c r="R29" s="61" t="str">
        <f>IF(AND(D29="BSP",G29=""),PRODUCT(I29*L29*O29*'Pomocný list'!$E$5),IF(AND(D29="BSP",G29="c"),PRODUCT(I29*L29*O29*'Pomocný list'!$E$8),IF(AND(D29="MSP",G29=""),PRODUCT(I29*L29*O29*'Pomocný list'!$E$5),IF(AND(D29="MSP",G29="c"),PRODUCT(I29*L29*O29*'Pomocný list'!$E$8),IF(AND(D29="DSP",G29=""),PRODUCT(I29*L29*O29*'Pomocný list'!$E$11),IF(AND(D29="DSP",G29="c"),PRODUCT(I29*L29*O29*'Pomocný list'!$E$14),""))))))</f>
        <v/>
      </c>
      <c r="S29" s="57"/>
      <c r="T29" s="47" t="str">
        <f>IFERROR(IF(C29="","",IF(H29="zk",'Pomocný list'!$E$19*S29,IF(H29="klz",'Pomocný list'!$E$18*S29,IF(H29="z",'Pomocný list'!$E$17*S29,0)))),"")</f>
        <v/>
      </c>
      <c r="U29" s="48" t="str">
        <f t="shared" si="0"/>
        <v/>
      </c>
      <c r="V29" s="51"/>
      <c r="W29" s="53"/>
    </row>
    <row r="30" spans="1:23" s="50" customFormat="1" ht="12" x14ac:dyDescent="0.25">
      <c r="A30" s="34"/>
      <c r="B30" s="52"/>
      <c r="C30" s="52"/>
      <c r="D30" s="35"/>
      <c r="E30" s="35"/>
      <c r="F30" s="35"/>
      <c r="G30" s="52"/>
      <c r="H30" s="52"/>
      <c r="I30" s="53"/>
      <c r="J30" s="51"/>
      <c r="K30" s="52"/>
      <c r="L30" s="53"/>
      <c r="M30" s="57"/>
      <c r="N30" s="52"/>
      <c r="O30" s="58"/>
      <c r="P30" s="59" t="str">
        <f>IF(AND(D30="BSP",G30=""),PRODUCT(I30*J30*M30*'Pomocný list'!$E$3),IF(AND(D30="BSP",G30="c"),PRODUCT(I30*J30*M30*'Pomocný list'!$E$6),IF(AND(D30="MSP",G30=""),PRODUCT(I30*J30*M30*'Pomocný list'!$E$3),IF(AND(D30="MSP",G30="c"),PRODUCT(I30*J30*M30*'Pomocný list'!$E$6),IF(AND(D30="DSP",G30=""),PRODUCT(I30*J30*M30*'Pomocný list'!$E$9),IF(AND(D30="DSP",G30="c"),PRODUCT(I30*J30*M30*'Pomocný list'!$E$12),""))))))</f>
        <v/>
      </c>
      <c r="Q30" s="60" t="str">
        <f>IF(AND(D30="BSP",G30=""),PRODUCT(I30*K30*N30*'Pomocný list'!$E$4),IF(AND(D30="BSP",G30="c"),PRODUCT(I30*K30*N30*'Pomocný list'!$E$7),IF(AND(D30="MSP",G30=""),PRODUCT(I30*K30*N30*'Pomocný list'!$E$4),IF(AND(D30="MSP",G30="c"),PRODUCT(I30*K30*N30*'Pomocný list'!$E$7),IF(AND(D30="DSP",G30=""),PRODUCT(I30*K30*N30*'Pomocný list'!$E$10),IF(AND(D30="DSP",G30="c"),PRODUCT(I30*K30*N30*'Pomocný list'!$E$13),""))))))</f>
        <v/>
      </c>
      <c r="R30" s="61" t="str">
        <f>IF(AND(D30="BSP",G30=""),PRODUCT(I30*L30*O30*'Pomocný list'!$E$5),IF(AND(D30="BSP",G30="c"),PRODUCT(I30*L30*O30*'Pomocný list'!$E$8),IF(AND(D30="MSP",G30=""),PRODUCT(I30*L30*O30*'Pomocný list'!$E$5),IF(AND(D30="MSP",G30="c"),PRODUCT(I30*L30*O30*'Pomocný list'!$E$8),IF(AND(D30="DSP",G30=""),PRODUCT(I30*L30*O30*'Pomocný list'!$E$11),IF(AND(D30="DSP",G30="c"),PRODUCT(I30*L30*O30*'Pomocný list'!$E$14),""))))))</f>
        <v/>
      </c>
      <c r="S30" s="57"/>
      <c r="T30" s="47" t="str">
        <f>IFERROR(IF(C30="","",IF(H30="zk",'Pomocný list'!$E$19*S30,IF(H30="klz",'Pomocný list'!$E$18*S30,IF(H30="z",'Pomocný list'!$E$17*S30,0)))),"")</f>
        <v/>
      </c>
      <c r="U30" s="48" t="str">
        <f t="shared" si="0"/>
        <v/>
      </c>
      <c r="V30" s="51"/>
      <c r="W30" s="53"/>
    </row>
    <row r="31" spans="1:23" s="50" customFormat="1" ht="12" x14ac:dyDescent="0.25">
      <c r="A31" s="51"/>
      <c r="B31" s="52"/>
      <c r="C31" s="52"/>
      <c r="D31" s="35"/>
      <c r="E31" s="35"/>
      <c r="F31" s="35"/>
      <c r="G31" s="52"/>
      <c r="H31" s="52"/>
      <c r="I31" s="53"/>
      <c r="J31" s="51"/>
      <c r="K31" s="52"/>
      <c r="L31" s="53"/>
      <c r="M31" s="57"/>
      <c r="N31" s="52"/>
      <c r="O31" s="58"/>
      <c r="P31" s="59" t="str">
        <f>IF(AND(D31="BSP",G31=""),PRODUCT(I31*J31*M31*'Pomocný list'!$E$3),IF(AND(D31="BSP",G31="c"),PRODUCT(I31*J31*M31*'Pomocný list'!$E$6),IF(AND(D31="MSP",G31=""),PRODUCT(I31*J31*M31*'Pomocný list'!$E$3),IF(AND(D31="MSP",G31="c"),PRODUCT(I31*J31*M31*'Pomocný list'!$E$6),IF(AND(D31="DSP",G31=""),PRODUCT(I31*J31*M31*'Pomocný list'!$E$9),IF(AND(D31="DSP",G31="c"),PRODUCT(I31*J31*M31*'Pomocný list'!$E$12),""))))))</f>
        <v/>
      </c>
      <c r="Q31" s="60" t="str">
        <f>IF(AND(D31="BSP",G31=""),PRODUCT(I31*K31*N31*'Pomocný list'!$E$4),IF(AND(D31="BSP",G31="c"),PRODUCT(I31*K31*N31*'Pomocný list'!$E$7),IF(AND(D31="MSP",G31=""),PRODUCT(I31*K31*N31*'Pomocný list'!$E$4),IF(AND(D31="MSP",G31="c"),PRODUCT(I31*K31*N31*'Pomocný list'!$E$7),IF(AND(D31="DSP",G31=""),PRODUCT(I31*K31*N31*'Pomocný list'!$E$10),IF(AND(D31="DSP",G31="c"),PRODUCT(I31*K31*N31*'Pomocný list'!$E$13),""))))))</f>
        <v/>
      </c>
      <c r="R31" s="61" t="str">
        <f>IF(AND(D31="BSP",G31=""),PRODUCT(I31*L31*O31*'Pomocný list'!$E$5),IF(AND(D31="BSP",G31="c"),PRODUCT(I31*L31*O31*'Pomocný list'!$E$8),IF(AND(D31="MSP",G31=""),PRODUCT(I31*L31*O31*'Pomocný list'!$E$5),IF(AND(D31="MSP",G31="c"),PRODUCT(I31*L31*O31*'Pomocný list'!$E$8),IF(AND(D31="DSP",G31=""),PRODUCT(I31*L31*O31*'Pomocný list'!$E$11),IF(AND(D31="DSP",G31="c"),PRODUCT(I31*L31*O31*'Pomocný list'!$E$14),""))))))</f>
        <v/>
      </c>
      <c r="S31" s="57"/>
      <c r="T31" s="47" t="str">
        <f>IFERROR(IF(C31="","",IF(H31="zk",'Pomocný list'!$E$19*S31,IF(H31="klz",'Pomocný list'!$E$18*S31,IF(H31="z",'Pomocný list'!$E$17*S31,0)))),"")</f>
        <v/>
      </c>
      <c r="U31" s="48" t="str">
        <f t="shared" si="0"/>
        <v/>
      </c>
      <c r="V31" s="51"/>
      <c r="W31" s="53"/>
    </row>
    <row r="32" spans="1:23" s="50" customFormat="1" ht="12" x14ac:dyDescent="0.25">
      <c r="A32" s="34"/>
      <c r="B32" s="52"/>
      <c r="C32" s="52"/>
      <c r="D32" s="35"/>
      <c r="E32" s="35"/>
      <c r="F32" s="35"/>
      <c r="G32" s="52"/>
      <c r="H32" s="52"/>
      <c r="I32" s="53"/>
      <c r="J32" s="51"/>
      <c r="K32" s="52"/>
      <c r="L32" s="53"/>
      <c r="M32" s="57"/>
      <c r="N32" s="52"/>
      <c r="O32" s="58"/>
      <c r="P32" s="59" t="str">
        <f>IF(AND(D32="BSP",G32=""),PRODUCT(I32*J32*M32*'Pomocný list'!$E$3),IF(AND(D32="BSP",G32="c"),PRODUCT(I32*J32*M32*'Pomocný list'!$E$6),IF(AND(D32="MSP",G32=""),PRODUCT(I32*J32*M32*'Pomocný list'!$E$3),IF(AND(D32="MSP",G32="c"),PRODUCT(I32*J32*M32*'Pomocný list'!$E$6),IF(AND(D32="DSP",G32=""),PRODUCT(I32*J32*M32*'Pomocný list'!$E$9),IF(AND(D32="DSP",G32="c"),PRODUCT(I32*J32*M32*'Pomocný list'!$E$12),""))))))</f>
        <v/>
      </c>
      <c r="Q32" s="60" t="str">
        <f>IF(AND(D32="BSP",G32=""),PRODUCT(I32*K32*N32*'Pomocný list'!$E$4),IF(AND(D32="BSP",G32="c"),PRODUCT(I32*K32*N32*'Pomocný list'!$E$7),IF(AND(D32="MSP",G32=""),PRODUCT(I32*K32*N32*'Pomocný list'!$E$4),IF(AND(D32="MSP",G32="c"),PRODUCT(I32*K32*N32*'Pomocný list'!$E$7),IF(AND(D32="DSP",G32=""),PRODUCT(I32*K32*N32*'Pomocný list'!$E$10),IF(AND(D32="DSP",G32="c"),PRODUCT(I32*K32*N32*'Pomocný list'!$E$13),""))))))</f>
        <v/>
      </c>
      <c r="R32" s="61" t="str">
        <f>IF(AND(D32="BSP",G32=""),PRODUCT(I32*L32*O32*'Pomocný list'!$E$5),IF(AND(D32="BSP",G32="c"),PRODUCT(I32*L32*O32*'Pomocný list'!$E$8),IF(AND(D32="MSP",G32=""),PRODUCT(I32*L32*O32*'Pomocný list'!$E$5),IF(AND(D32="MSP",G32="c"),PRODUCT(I32*L32*O32*'Pomocný list'!$E$8),IF(AND(D32="DSP",G32=""),PRODUCT(I32*L32*O32*'Pomocný list'!$E$11),IF(AND(D32="DSP",G32="c"),PRODUCT(I32*L32*O32*'Pomocný list'!$E$14),""))))))</f>
        <v/>
      </c>
      <c r="S32" s="57"/>
      <c r="T32" s="47" t="str">
        <f>IFERROR(IF(C32="","",IF(H32="zk",'Pomocný list'!$E$19*S32,IF(H32="klz",'Pomocný list'!$E$18*S32,IF(H32="z",'Pomocný list'!$E$17*S32,0)))),"")</f>
        <v/>
      </c>
      <c r="U32" s="48" t="str">
        <f t="shared" si="0"/>
        <v/>
      </c>
      <c r="V32" s="51"/>
      <c r="W32" s="53"/>
    </row>
    <row r="33" spans="1:23" s="50" customFormat="1" ht="12" x14ac:dyDescent="0.25">
      <c r="A33" s="51"/>
      <c r="B33" s="52"/>
      <c r="C33" s="52"/>
      <c r="D33" s="35"/>
      <c r="E33" s="35"/>
      <c r="F33" s="35"/>
      <c r="G33" s="52"/>
      <c r="H33" s="52"/>
      <c r="I33" s="53"/>
      <c r="J33" s="51"/>
      <c r="K33" s="52"/>
      <c r="L33" s="53"/>
      <c r="M33" s="57"/>
      <c r="N33" s="52"/>
      <c r="O33" s="58"/>
      <c r="P33" s="59" t="str">
        <f>IF(AND(D33="BSP",G33=""),PRODUCT(I33*J33*M33*'Pomocný list'!$E$3),IF(AND(D33="BSP",G33="c"),PRODUCT(I33*J33*M33*'Pomocný list'!$E$6),IF(AND(D33="MSP",G33=""),PRODUCT(I33*J33*M33*'Pomocný list'!$E$3),IF(AND(D33="MSP",G33="c"),PRODUCT(I33*J33*M33*'Pomocný list'!$E$6),IF(AND(D33="DSP",G33=""),PRODUCT(I33*J33*M33*'Pomocný list'!$E$9),IF(AND(D33="DSP",G33="c"),PRODUCT(I33*J33*M33*'Pomocný list'!$E$12),""))))))</f>
        <v/>
      </c>
      <c r="Q33" s="60" t="str">
        <f>IF(AND(D33="BSP",G33=""),PRODUCT(I33*K33*N33*'Pomocný list'!$E$4),IF(AND(D33="BSP",G33="c"),PRODUCT(I33*K33*N33*'Pomocný list'!$E$7),IF(AND(D33="MSP",G33=""),PRODUCT(I33*K33*N33*'Pomocný list'!$E$4),IF(AND(D33="MSP",G33="c"),PRODUCT(I33*K33*N33*'Pomocný list'!$E$7),IF(AND(D33="DSP",G33=""),PRODUCT(I33*K33*N33*'Pomocný list'!$E$10),IF(AND(D33="DSP",G33="c"),PRODUCT(I33*K33*N33*'Pomocný list'!$E$13),""))))))</f>
        <v/>
      </c>
      <c r="R33" s="61" t="str">
        <f>IF(AND(D33="BSP",G33=""),PRODUCT(I33*L33*O33*'Pomocný list'!$E$5),IF(AND(D33="BSP",G33="c"),PRODUCT(I33*L33*O33*'Pomocný list'!$E$8),IF(AND(D33="MSP",G33=""),PRODUCT(I33*L33*O33*'Pomocný list'!$E$5),IF(AND(D33="MSP",G33="c"),PRODUCT(I33*L33*O33*'Pomocný list'!$E$8),IF(AND(D33="DSP",G33=""),PRODUCT(I33*L33*O33*'Pomocný list'!$E$11),IF(AND(D33="DSP",G33="c"),PRODUCT(I33*L33*O33*'Pomocný list'!$E$14),""))))))</f>
        <v/>
      </c>
      <c r="S33" s="57"/>
      <c r="T33" s="47" t="str">
        <f>IFERROR(IF(C33="","",IF(H33="zk",'Pomocný list'!$E$19*S33,IF(H33="klz",'Pomocný list'!$E$18*S33,IF(H33="z",'Pomocný list'!$E$17*S33,0)))),"")</f>
        <v/>
      </c>
      <c r="U33" s="48" t="str">
        <f t="shared" si="0"/>
        <v/>
      </c>
      <c r="V33" s="51"/>
      <c r="W33" s="53"/>
    </row>
    <row r="34" spans="1:23" s="50" customFormat="1" ht="12" x14ac:dyDescent="0.25">
      <c r="A34" s="34"/>
      <c r="B34" s="52"/>
      <c r="C34" s="52"/>
      <c r="D34" s="35"/>
      <c r="E34" s="35"/>
      <c r="F34" s="35"/>
      <c r="G34" s="52"/>
      <c r="H34" s="52"/>
      <c r="I34" s="53"/>
      <c r="J34" s="51"/>
      <c r="K34" s="52"/>
      <c r="L34" s="53"/>
      <c r="M34" s="57"/>
      <c r="N34" s="52"/>
      <c r="O34" s="58"/>
      <c r="P34" s="59" t="str">
        <f>IF(AND(D34="BSP",G34=""),PRODUCT(I34*J34*M34*'Pomocný list'!$E$3),IF(AND(D34="BSP",G34="c"),PRODUCT(I34*J34*M34*'Pomocný list'!$E$6),IF(AND(D34="MSP",G34=""),PRODUCT(I34*J34*M34*'Pomocný list'!$E$3),IF(AND(D34="MSP",G34="c"),PRODUCT(I34*J34*M34*'Pomocný list'!$E$6),IF(AND(D34="DSP",G34=""),PRODUCT(I34*J34*M34*'Pomocný list'!$E$9),IF(AND(D34="DSP",G34="c"),PRODUCT(I34*J34*M34*'Pomocný list'!$E$12),""))))))</f>
        <v/>
      </c>
      <c r="Q34" s="60" t="str">
        <f>IF(AND(D34="BSP",G34=""),PRODUCT(I34*K34*N34*'Pomocný list'!$E$4),IF(AND(D34="BSP",G34="c"),PRODUCT(I34*K34*N34*'Pomocný list'!$E$7),IF(AND(D34="MSP",G34=""),PRODUCT(I34*K34*N34*'Pomocný list'!$E$4),IF(AND(D34="MSP",G34="c"),PRODUCT(I34*K34*N34*'Pomocný list'!$E$7),IF(AND(D34="DSP",G34=""),PRODUCT(I34*K34*N34*'Pomocný list'!$E$10),IF(AND(D34="DSP",G34="c"),PRODUCT(I34*K34*N34*'Pomocný list'!$E$13),""))))))</f>
        <v/>
      </c>
      <c r="R34" s="61" t="str">
        <f>IF(AND(D34="BSP",G34=""),PRODUCT(I34*L34*O34*'Pomocný list'!$E$5),IF(AND(D34="BSP",G34="c"),PRODUCT(I34*L34*O34*'Pomocný list'!$E$8),IF(AND(D34="MSP",G34=""),PRODUCT(I34*L34*O34*'Pomocný list'!$E$5),IF(AND(D34="MSP",G34="c"),PRODUCT(I34*L34*O34*'Pomocný list'!$E$8),IF(AND(D34="DSP",G34=""),PRODUCT(I34*L34*O34*'Pomocný list'!$E$11),IF(AND(D34="DSP",G34="c"),PRODUCT(I34*L34*O34*'Pomocný list'!$E$14),""))))))</f>
        <v/>
      </c>
      <c r="S34" s="57"/>
      <c r="T34" s="47" t="str">
        <f>IFERROR(IF(C34="","",IF(H34="zk",'Pomocný list'!$E$19*S34,IF(H34="klz",'Pomocný list'!$E$18*S34,IF(H34="z",'Pomocný list'!$E$17*S34,0)))),"")</f>
        <v/>
      </c>
      <c r="U34" s="48" t="str">
        <f t="shared" si="0"/>
        <v/>
      </c>
      <c r="V34" s="51"/>
      <c r="W34" s="53"/>
    </row>
    <row r="35" spans="1:23" s="50" customFormat="1" ht="12" x14ac:dyDescent="0.25">
      <c r="A35" s="51"/>
      <c r="B35" s="52"/>
      <c r="C35" s="52"/>
      <c r="D35" s="35"/>
      <c r="E35" s="35"/>
      <c r="F35" s="35"/>
      <c r="G35" s="52"/>
      <c r="H35" s="52"/>
      <c r="I35" s="53"/>
      <c r="J35" s="51"/>
      <c r="K35" s="52"/>
      <c r="L35" s="53"/>
      <c r="M35" s="57"/>
      <c r="N35" s="52"/>
      <c r="O35" s="58"/>
      <c r="P35" s="59" t="str">
        <f>IF(AND(D35="BSP",G35=""),PRODUCT(I35*J35*M35*'Pomocný list'!$E$3),IF(AND(D35="BSP",G35="c"),PRODUCT(I35*J35*M35*'Pomocný list'!$E$6),IF(AND(D35="MSP",G35=""),PRODUCT(I35*J35*M35*'Pomocný list'!$E$3),IF(AND(D35="MSP",G35="c"),PRODUCT(I35*J35*M35*'Pomocný list'!$E$6),IF(AND(D35="DSP",G35=""),PRODUCT(I35*J35*M35*'Pomocný list'!$E$9),IF(AND(D35="DSP",G35="c"),PRODUCT(I35*J35*M35*'Pomocný list'!$E$12),""))))))</f>
        <v/>
      </c>
      <c r="Q35" s="60" t="str">
        <f>IF(AND(D35="BSP",G35=""),PRODUCT(I35*K35*N35*'Pomocný list'!$E$4),IF(AND(D35="BSP",G35="c"),PRODUCT(I35*K35*N35*'Pomocný list'!$E$7),IF(AND(D35="MSP",G35=""),PRODUCT(I35*K35*N35*'Pomocný list'!$E$4),IF(AND(D35="MSP",G35="c"),PRODUCT(I35*K35*N35*'Pomocný list'!$E$7),IF(AND(D35="DSP",G35=""),PRODUCT(I35*K35*N35*'Pomocný list'!$E$10),IF(AND(D35="DSP",G35="c"),PRODUCT(I35*K35*N35*'Pomocný list'!$E$13),""))))))</f>
        <v/>
      </c>
      <c r="R35" s="61" t="str">
        <f>IF(AND(D35="BSP",G35=""),PRODUCT(I35*L35*O35*'Pomocný list'!$E$5),IF(AND(D35="BSP",G35="c"),PRODUCT(I35*L35*O35*'Pomocný list'!$E$8),IF(AND(D35="MSP",G35=""),PRODUCT(I35*L35*O35*'Pomocný list'!$E$5),IF(AND(D35="MSP",G35="c"),PRODUCT(I35*L35*O35*'Pomocný list'!$E$8),IF(AND(D35="DSP",G35=""),PRODUCT(I35*L35*O35*'Pomocný list'!$E$11),IF(AND(D35="DSP",G35="c"),PRODUCT(I35*L35*O35*'Pomocný list'!$E$14),""))))))</f>
        <v/>
      </c>
      <c r="S35" s="57"/>
      <c r="T35" s="47" t="str">
        <f>IFERROR(IF(C35="","",IF(H35="zk",'Pomocný list'!$E$19*S35,IF(H35="klz",'Pomocný list'!$E$18*S35,IF(H35="z",'Pomocný list'!$E$17*S35,0)))),"")</f>
        <v/>
      </c>
      <c r="U35" s="48" t="str">
        <f t="shared" si="0"/>
        <v/>
      </c>
      <c r="V35" s="51"/>
      <c r="W35" s="53"/>
    </row>
    <row r="36" spans="1:23" s="50" customFormat="1" ht="12" x14ac:dyDescent="0.25">
      <c r="A36" s="34"/>
      <c r="B36" s="52"/>
      <c r="C36" s="52"/>
      <c r="D36" s="35"/>
      <c r="E36" s="35"/>
      <c r="F36" s="35"/>
      <c r="G36" s="52"/>
      <c r="H36" s="52"/>
      <c r="I36" s="53"/>
      <c r="J36" s="51"/>
      <c r="K36" s="52"/>
      <c r="L36" s="53"/>
      <c r="M36" s="57"/>
      <c r="N36" s="52"/>
      <c r="O36" s="58"/>
      <c r="P36" s="59" t="str">
        <f>IF(AND(D36="BSP",G36=""),PRODUCT(I36*J36*M36*'Pomocný list'!$E$3),IF(AND(D36="BSP",G36="c"),PRODUCT(I36*J36*M36*'Pomocný list'!$E$6),IF(AND(D36="MSP",G36=""),PRODUCT(I36*J36*M36*'Pomocný list'!$E$3),IF(AND(D36="MSP",G36="c"),PRODUCT(I36*J36*M36*'Pomocný list'!$E$6),IF(AND(D36="DSP",G36=""),PRODUCT(I36*J36*M36*'Pomocný list'!$E$9),IF(AND(D36="DSP",G36="c"),PRODUCT(I36*J36*M36*'Pomocný list'!$E$12),""))))))</f>
        <v/>
      </c>
      <c r="Q36" s="60" t="str">
        <f>IF(AND(D36="BSP",G36=""),PRODUCT(I36*K36*N36*'Pomocný list'!$E$4),IF(AND(D36="BSP",G36="c"),PRODUCT(I36*K36*N36*'Pomocný list'!$E$7),IF(AND(D36="MSP",G36=""),PRODUCT(I36*K36*N36*'Pomocný list'!$E$4),IF(AND(D36="MSP",G36="c"),PRODUCT(I36*K36*N36*'Pomocný list'!$E$7),IF(AND(D36="DSP",G36=""),PRODUCT(I36*K36*N36*'Pomocný list'!$E$10),IF(AND(D36="DSP",G36="c"),PRODUCT(I36*K36*N36*'Pomocný list'!$E$13),""))))))</f>
        <v/>
      </c>
      <c r="R36" s="61" t="str">
        <f>IF(AND(D36="BSP",G36=""),PRODUCT(I36*L36*O36*'Pomocný list'!$E$5),IF(AND(D36="BSP",G36="c"),PRODUCT(I36*L36*O36*'Pomocný list'!$E$8),IF(AND(D36="MSP",G36=""),PRODUCT(I36*L36*O36*'Pomocný list'!$E$5),IF(AND(D36="MSP",G36="c"),PRODUCT(I36*L36*O36*'Pomocný list'!$E$8),IF(AND(D36="DSP",G36=""),PRODUCT(I36*L36*O36*'Pomocný list'!$E$11),IF(AND(D36="DSP",G36="c"),PRODUCT(I36*L36*O36*'Pomocný list'!$E$14),""))))))</f>
        <v/>
      </c>
      <c r="S36" s="57"/>
      <c r="T36" s="47" t="str">
        <f>IFERROR(IF(C36="","",IF(H36="zk",'Pomocný list'!$E$19*S36,IF(H36="klz",'Pomocný list'!$E$18*S36,IF(H36="z",'Pomocný list'!$E$17*S36,0)))),"")</f>
        <v/>
      </c>
      <c r="U36" s="48" t="str">
        <f t="shared" si="0"/>
        <v/>
      </c>
      <c r="V36" s="51"/>
      <c r="W36" s="53"/>
    </row>
    <row r="37" spans="1:23" s="50" customFormat="1" ht="12" x14ac:dyDescent="0.25">
      <c r="A37" s="51"/>
      <c r="B37" s="52"/>
      <c r="C37" s="52"/>
      <c r="D37" s="35"/>
      <c r="E37" s="35"/>
      <c r="F37" s="35"/>
      <c r="G37" s="52"/>
      <c r="H37" s="52"/>
      <c r="I37" s="53"/>
      <c r="J37" s="51"/>
      <c r="K37" s="52"/>
      <c r="L37" s="53"/>
      <c r="M37" s="57"/>
      <c r="N37" s="52"/>
      <c r="O37" s="58"/>
      <c r="P37" s="59" t="str">
        <f>IF(AND(D37="BSP",G37=""),PRODUCT(I37*J37*M37*'Pomocný list'!$E$3),IF(AND(D37="BSP",G37="c"),PRODUCT(I37*J37*M37*'Pomocný list'!$E$6),IF(AND(D37="MSP",G37=""),PRODUCT(I37*J37*M37*'Pomocný list'!$E$3),IF(AND(D37="MSP",G37="c"),PRODUCT(I37*J37*M37*'Pomocný list'!$E$6),IF(AND(D37="DSP",G37=""),PRODUCT(I37*J37*M37*'Pomocný list'!$E$9),IF(AND(D37="DSP",G37="c"),PRODUCT(I37*J37*M37*'Pomocný list'!$E$12),""))))))</f>
        <v/>
      </c>
      <c r="Q37" s="60" t="str">
        <f>IF(AND(D37="BSP",G37=""),PRODUCT(I37*K37*N37*'Pomocný list'!$E$4),IF(AND(D37="BSP",G37="c"),PRODUCT(I37*K37*N37*'Pomocný list'!$E$7),IF(AND(D37="MSP",G37=""),PRODUCT(I37*K37*N37*'Pomocný list'!$E$4),IF(AND(D37="MSP",G37="c"),PRODUCT(I37*K37*N37*'Pomocný list'!$E$7),IF(AND(D37="DSP",G37=""),PRODUCT(I37*K37*N37*'Pomocný list'!$E$10),IF(AND(D37="DSP",G37="c"),PRODUCT(I37*K37*N37*'Pomocný list'!$E$13),""))))))</f>
        <v/>
      </c>
      <c r="R37" s="61" t="str">
        <f>IF(AND(D37="BSP",G37=""),PRODUCT(I37*L37*O37*'Pomocný list'!$E$5),IF(AND(D37="BSP",G37="c"),PRODUCT(I37*L37*O37*'Pomocný list'!$E$8),IF(AND(D37="MSP",G37=""),PRODUCT(I37*L37*O37*'Pomocný list'!$E$5),IF(AND(D37="MSP",G37="c"),PRODUCT(I37*L37*O37*'Pomocný list'!$E$8),IF(AND(D37="DSP",G37=""),PRODUCT(I37*L37*O37*'Pomocný list'!$E$11),IF(AND(D37="DSP",G37="c"),PRODUCT(I37*L37*O37*'Pomocný list'!$E$14),""))))))</f>
        <v/>
      </c>
      <c r="S37" s="57"/>
      <c r="T37" s="47" t="str">
        <f>IFERROR(IF(C37="","",IF(H37="zk",'Pomocný list'!$E$19*S37,IF(H37="klz",'Pomocný list'!$E$18*S37,IF(H37="z",'Pomocný list'!$E$17*S37,0)))),"")</f>
        <v/>
      </c>
      <c r="U37" s="48" t="str">
        <f t="shared" si="0"/>
        <v/>
      </c>
      <c r="V37" s="51"/>
      <c r="W37" s="53"/>
    </row>
    <row r="38" spans="1:23" s="50" customFormat="1" ht="12" x14ac:dyDescent="0.25">
      <c r="A38" s="34"/>
      <c r="B38" s="52"/>
      <c r="C38" s="52"/>
      <c r="D38" s="35"/>
      <c r="E38" s="35"/>
      <c r="F38" s="35"/>
      <c r="G38" s="52"/>
      <c r="H38" s="52"/>
      <c r="I38" s="53"/>
      <c r="J38" s="51"/>
      <c r="K38" s="52"/>
      <c r="L38" s="53"/>
      <c r="M38" s="57"/>
      <c r="N38" s="52"/>
      <c r="O38" s="58"/>
      <c r="P38" s="59" t="str">
        <f>IF(AND(D38="BSP",G38=""),PRODUCT(I38*J38*M38*'Pomocný list'!$E$3),IF(AND(D38="BSP",G38="c"),PRODUCT(I38*J38*M38*'Pomocný list'!$E$6),IF(AND(D38="MSP",G38=""),PRODUCT(I38*J38*M38*'Pomocný list'!$E$3),IF(AND(D38="MSP",G38="c"),PRODUCT(I38*J38*M38*'Pomocný list'!$E$6),IF(AND(D38="DSP",G38=""),PRODUCT(I38*J38*M38*'Pomocný list'!$E$9),IF(AND(D38="DSP",G38="c"),PRODUCT(I38*J38*M38*'Pomocný list'!$E$12),""))))))</f>
        <v/>
      </c>
      <c r="Q38" s="60" t="str">
        <f>IF(AND(D38="BSP",G38=""),PRODUCT(I38*K38*N38*'Pomocný list'!$E$4),IF(AND(D38="BSP",G38="c"),PRODUCT(I38*K38*N38*'Pomocný list'!$E$7),IF(AND(D38="MSP",G38=""),PRODUCT(I38*K38*N38*'Pomocný list'!$E$4),IF(AND(D38="MSP",G38="c"),PRODUCT(I38*K38*N38*'Pomocný list'!$E$7),IF(AND(D38="DSP",G38=""),PRODUCT(I38*K38*N38*'Pomocný list'!$E$10),IF(AND(D38="DSP",G38="c"),PRODUCT(I38*K38*N38*'Pomocný list'!$E$13),""))))))</f>
        <v/>
      </c>
      <c r="R38" s="61" t="str">
        <f>IF(AND(D38="BSP",G38=""),PRODUCT(I38*L38*O38*'Pomocný list'!$E$5),IF(AND(D38="BSP",G38="c"),PRODUCT(I38*L38*O38*'Pomocný list'!$E$8),IF(AND(D38="MSP",G38=""),PRODUCT(I38*L38*O38*'Pomocný list'!$E$5),IF(AND(D38="MSP",G38="c"),PRODUCT(I38*L38*O38*'Pomocný list'!$E$8),IF(AND(D38="DSP",G38=""),PRODUCT(I38*L38*O38*'Pomocný list'!$E$11),IF(AND(D38="DSP",G38="c"),PRODUCT(I38*L38*O38*'Pomocný list'!$E$14),""))))))</f>
        <v/>
      </c>
      <c r="S38" s="57"/>
      <c r="T38" s="47" t="str">
        <f>IFERROR(IF(C38="","",IF(H38="zk",'Pomocný list'!$E$19*S38,IF(H38="klz",'Pomocný list'!$E$18*S38,IF(H38="z",'Pomocný list'!$E$17*S38,0)))),"")</f>
        <v/>
      </c>
      <c r="U38" s="48" t="str">
        <f t="shared" si="0"/>
        <v/>
      </c>
      <c r="V38" s="51"/>
      <c r="W38" s="53"/>
    </row>
    <row r="39" spans="1:23" s="50" customFormat="1" ht="12.75" thickBot="1" x14ac:dyDescent="0.3">
      <c r="A39" s="51"/>
      <c r="B39" s="52"/>
      <c r="C39" s="52"/>
      <c r="D39" s="35"/>
      <c r="E39" s="35"/>
      <c r="F39" s="35"/>
      <c r="G39" s="52"/>
      <c r="H39" s="52"/>
      <c r="I39" s="53"/>
      <c r="J39" s="51"/>
      <c r="K39" s="52"/>
      <c r="L39" s="53"/>
      <c r="M39" s="57"/>
      <c r="N39" s="52"/>
      <c r="O39" s="58"/>
      <c r="P39" s="59" t="str">
        <f>IF(AND(D39="BSP",G39=""),PRODUCT(I39*J39*M39*'Pomocný list'!$E$3),IF(AND(D39="BSP",G39="c"),PRODUCT(I39*J39*M39*'Pomocný list'!$E$6),IF(AND(D39="MSP",G39=""),PRODUCT(I39*J39*M39*'Pomocný list'!$E$3),IF(AND(D39="MSP",G39="c"),PRODUCT(I39*J39*M39*'Pomocný list'!$E$6),IF(AND(D39="DSP",G39=""),PRODUCT(I39*J39*M39*'Pomocný list'!$E$9),IF(AND(D39="DSP",G39="c"),PRODUCT(I39*J39*M39*'Pomocný list'!$E$12),""))))))</f>
        <v/>
      </c>
      <c r="Q39" s="60" t="str">
        <f>IF(AND(D39="BSP",G39=""),PRODUCT(I39*K39*N39*'Pomocný list'!$E$4),IF(AND(D39="BSP",G39="c"),PRODUCT(I39*K39*N39*'Pomocný list'!$E$7),IF(AND(D39="MSP",G39=""),PRODUCT(I39*K39*N39*'Pomocný list'!$E$4),IF(AND(D39="MSP",G39="c"),PRODUCT(I39*K39*N39*'Pomocný list'!$E$7),IF(AND(D39="DSP",G39=""),PRODUCT(I39*K39*N39*'Pomocný list'!$E$10),IF(AND(D39="DSP",G39="c"),PRODUCT(I39*K39*N39*'Pomocný list'!$E$13),""))))))</f>
        <v/>
      </c>
      <c r="R39" s="61" t="str">
        <f>IF(AND(D39="BSP",G39=""),PRODUCT(I39*L39*O39*'Pomocný list'!$E$5),IF(AND(D39="BSP",G39="c"),PRODUCT(I39*L39*O39*'Pomocný list'!$E$8),IF(AND(D39="MSP",G39=""),PRODUCT(I39*L39*O39*'Pomocný list'!$E$5),IF(AND(D39="MSP",G39="c"),PRODUCT(I39*L39*O39*'Pomocný list'!$E$8),IF(AND(D39="DSP",G39=""),PRODUCT(I39*L39*O39*'Pomocný list'!$E$11),IF(AND(D39="DSP",G39="c"),PRODUCT(I39*L39*O39*'Pomocný list'!$E$14),""))))))</f>
        <v/>
      </c>
      <c r="S39" s="57"/>
      <c r="T39" s="47" t="str">
        <f>IFERROR(IF(C39="","",IF(H39="zk",'Pomocný list'!$E$19*S39,IF(H39="klz",'Pomocný list'!$E$18*S39,IF(H39="z",'Pomocný list'!$E$17*S39,0)))),"")</f>
        <v/>
      </c>
      <c r="U39" s="48" t="str">
        <f t="shared" si="0"/>
        <v/>
      </c>
      <c r="V39" s="62"/>
      <c r="W39" s="63"/>
    </row>
    <row r="40" spans="1:23" s="50" customFormat="1" ht="15.75" customHeight="1" thickBot="1" x14ac:dyDescent="0.3">
      <c r="A40" s="64" t="s">
        <v>25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6"/>
      <c r="U40" s="67">
        <f>SUM($U$10:$U$39)</f>
        <v>0</v>
      </c>
      <c r="V40" s="68"/>
      <c r="W40" s="68"/>
    </row>
    <row r="41" spans="1:23" ht="15.75" thickBot="1" x14ac:dyDescent="0.3"/>
    <row r="42" spans="1:23" s="18" customFormat="1" ht="15.75" customHeight="1" thickBot="1" x14ac:dyDescent="0.3">
      <c r="A42" s="5" t="s">
        <v>26</v>
      </c>
      <c r="B42" s="6"/>
      <c r="C42" s="6"/>
      <c r="D42" s="6"/>
      <c r="E42" s="6"/>
      <c r="F42" s="6"/>
      <c r="G42" s="6"/>
      <c r="H42" s="6"/>
      <c r="I42" s="7"/>
      <c r="J42" s="8" t="s">
        <v>4</v>
      </c>
      <c r="K42" s="9"/>
      <c r="L42" s="10"/>
      <c r="M42" s="11" t="s">
        <v>5</v>
      </c>
      <c r="N42" s="9"/>
      <c r="O42" s="12"/>
      <c r="P42" s="8" t="s">
        <v>27</v>
      </c>
      <c r="Q42" s="9"/>
      <c r="R42" s="10"/>
      <c r="S42" s="69" t="s">
        <v>7</v>
      </c>
      <c r="T42" s="70"/>
      <c r="U42" s="15" t="s">
        <v>28</v>
      </c>
      <c r="V42" s="16" t="s">
        <v>9</v>
      </c>
      <c r="W42" s="17" t="s">
        <v>10</v>
      </c>
    </row>
    <row r="43" spans="1:23" s="18" customFormat="1" ht="24.75" thickBot="1" x14ac:dyDescent="0.3">
      <c r="A43" s="19" t="s">
        <v>11</v>
      </c>
      <c r="B43" s="20" t="s">
        <v>12</v>
      </c>
      <c r="C43" s="20" t="s">
        <v>13</v>
      </c>
      <c r="D43" s="20" t="s">
        <v>14</v>
      </c>
      <c r="E43" s="20" t="s">
        <v>15</v>
      </c>
      <c r="F43" s="20" t="s">
        <v>16</v>
      </c>
      <c r="G43" s="20" t="s">
        <v>17</v>
      </c>
      <c r="H43" s="20" t="s">
        <v>18</v>
      </c>
      <c r="I43" s="21" t="s">
        <v>19</v>
      </c>
      <c r="J43" s="22" t="s">
        <v>20</v>
      </c>
      <c r="K43" s="23" t="s">
        <v>21</v>
      </c>
      <c r="L43" s="24" t="s">
        <v>22</v>
      </c>
      <c r="M43" s="25" t="s">
        <v>20</v>
      </c>
      <c r="N43" s="23" t="s">
        <v>21</v>
      </c>
      <c r="O43" s="26" t="s">
        <v>22</v>
      </c>
      <c r="P43" s="22" t="s">
        <v>20</v>
      </c>
      <c r="Q43" s="23" t="s">
        <v>21</v>
      </c>
      <c r="R43" s="24" t="s">
        <v>22</v>
      </c>
      <c r="S43" s="71" t="s">
        <v>29</v>
      </c>
      <c r="T43" s="72"/>
      <c r="U43" s="31"/>
      <c r="V43" s="32"/>
      <c r="W43" s="33"/>
    </row>
    <row r="44" spans="1:23" s="50" customFormat="1" ht="15" customHeight="1" x14ac:dyDescent="0.25">
      <c r="A44" s="51"/>
      <c r="B44" s="52"/>
      <c r="C44" s="52"/>
      <c r="D44" s="36"/>
      <c r="E44" s="35"/>
      <c r="F44" s="35"/>
      <c r="G44" s="52"/>
      <c r="H44" s="52"/>
      <c r="I44" s="53"/>
      <c r="J44" s="54"/>
      <c r="K44" s="55"/>
      <c r="L44" s="56"/>
      <c r="M44" s="57"/>
      <c r="N44" s="52"/>
      <c r="O44" s="58"/>
      <c r="P44" s="73" t="str">
        <f>IFERROR(IF(C44="","",PRODUCT($I44*$J44*$M44)),"")</f>
        <v/>
      </c>
      <c r="Q44" s="74" t="str">
        <f>IFERROR(IF(C44="","",PRODUCT($I44*$K44*$N44)),"")</f>
        <v/>
      </c>
      <c r="R44" s="47" t="str">
        <f>IFERROR(IF(C44="","",PRODUCT($I44*$L44*$O44)),"")</f>
        <v/>
      </c>
      <c r="S44" s="75"/>
      <c r="T44" s="76"/>
      <c r="U44" s="77" t="str">
        <f>IFERROR(IF(C44="","",SUM(P44+Q44+R44+S44)),"")</f>
        <v/>
      </c>
      <c r="V44" s="57"/>
      <c r="W44" s="53"/>
    </row>
    <row r="45" spans="1:23" s="50" customFormat="1" ht="15" customHeight="1" x14ac:dyDescent="0.25">
      <c r="A45" s="51"/>
      <c r="B45" s="52"/>
      <c r="C45" s="52"/>
      <c r="D45" s="36"/>
      <c r="E45" s="35"/>
      <c r="F45" s="35"/>
      <c r="G45" s="52"/>
      <c r="H45" s="52"/>
      <c r="I45" s="53"/>
      <c r="J45" s="54"/>
      <c r="K45" s="55"/>
      <c r="L45" s="56"/>
      <c r="M45" s="57"/>
      <c r="N45" s="52"/>
      <c r="O45" s="58"/>
      <c r="P45" s="59" t="str">
        <f t="shared" ref="P45:P48" si="1">IFERROR(IF(C45="","",PRODUCT($I45*$J45*$M45)),"")</f>
        <v/>
      </c>
      <c r="Q45" s="60" t="str">
        <f t="shared" ref="Q45:Q48" si="2">IFERROR(IF(C45="","",PRODUCT($I45*$K45*$N45)),"")</f>
        <v/>
      </c>
      <c r="R45" s="78" t="str">
        <f t="shared" ref="R45:R48" si="3">IFERROR(IF(C45="","",PRODUCT($I45*$L45*$O45)),"")</f>
        <v/>
      </c>
      <c r="S45" s="79"/>
      <c r="T45" s="80"/>
      <c r="U45" s="77" t="str">
        <f t="shared" ref="U45:U48" si="4">IFERROR(IF(C45="","",SUM(P45+Q45+R45+S45)),"")</f>
        <v/>
      </c>
      <c r="V45" s="57"/>
      <c r="W45" s="53"/>
    </row>
    <row r="46" spans="1:23" s="50" customFormat="1" ht="15" customHeight="1" x14ac:dyDescent="0.25">
      <c r="A46" s="51"/>
      <c r="B46" s="52"/>
      <c r="C46" s="52"/>
      <c r="D46" s="36"/>
      <c r="E46" s="35"/>
      <c r="F46" s="35"/>
      <c r="G46" s="52"/>
      <c r="H46" s="52"/>
      <c r="I46" s="53"/>
      <c r="J46" s="54"/>
      <c r="K46" s="55"/>
      <c r="L46" s="56"/>
      <c r="M46" s="57"/>
      <c r="N46" s="52"/>
      <c r="O46" s="58"/>
      <c r="P46" s="59" t="str">
        <f t="shared" si="1"/>
        <v/>
      </c>
      <c r="Q46" s="60" t="str">
        <f t="shared" si="2"/>
        <v/>
      </c>
      <c r="R46" s="78" t="str">
        <f t="shared" si="3"/>
        <v/>
      </c>
      <c r="S46" s="79"/>
      <c r="T46" s="80"/>
      <c r="U46" s="77" t="str">
        <f t="shared" si="4"/>
        <v/>
      </c>
      <c r="V46" s="57"/>
      <c r="W46" s="53"/>
    </row>
    <row r="47" spans="1:23" s="50" customFormat="1" ht="15" customHeight="1" x14ac:dyDescent="0.25">
      <c r="A47" s="51"/>
      <c r="B47" s="52"/>
      <c r="C47" s="52"/>
      <c r="D47" s="36"/>
      <c r="E47" s="35"/>
      <c r="F47" s="35"/>
      <c r="G47" s="52"/>
      <c r="H47" s="52"/>
      <c r="I47" s="53"/>
      <c r="J47" s="54"/>
      <c r="K47" s="55"/>
      <c r="L47" s="56"/>
      <c r="M47" s="57"/>
      <c r="N47" s="52"/>
      <c r="O47" s="58"/>
      <c r="P47" s="59" t="str">
        <f t="shared" si="1"/>
        <v/>
      </c>
      <c r="Q47" s="60" t="str">
        <f t="shared" si="2"/>
        <v/>
      </c>
      <c r="R47" s="78" t="str">
        <f t="shared" si="3"/>
        <v/>
      </c>
      <c r="S47" s="79"/>
      <c r="T47" s="80"/>
      <c r="U47" s="77" t="str">
        <f t="shared" si="4"/>
        <v/>
      </c>
      <c r="V47" s="57"/>
      <c r="W47" s="53"/>
    </row>
    <row r="48" spans="1:23" s="50" customFormat="1" ht="15.75" customHeight="1" thickBot="1" x14ac:dyDescent="0.3">
      <c r="A48" s="62"/>
      <c r="B48" s="81"/>
      <c r="C48" s="81"/>
      <c r="D48" s="82"/>
      <c r="E48" s="83"/>
      <c r="F48" s="83"/>
      <c r="G48" s="81"/>
      <c r="H48" s="81"/>
      <c r="I48" s="63"/>
      <c r="J48" s="84"/>
      <c r="K48" s="85"/>
      <c r="L48" s="86"/>
      <c r="M48" s="87"/>
      <c r="N48" s="81"/>
      <c r="O48" s="88"/>
      <c r="P48" s="89" t="str">
        <f t="shared" si="1"/>
        <v/>
      </c>
      <c r="Q48" s="90" t="str">
        <f t="shared" si="2"/>
        <v/>
      </c>
      <c r="R48" s="91" t="str">
        <f t="shared" si="3"/>
        <v/>
      </c>
      <c r="S48" s="92"/>
      <c r="T48" s="93"/>
      <c r="U48" s="94" t="str">
        <f t="shared" si="4"/>
        <v/>
      </c>
      <c r="V48" s="87"/>
      <c r="W48" s="63"/>
    </row>
    <row r="49" spans="1:23" s="50" customFormat="1" ht="15.75" customHeight="1" thickBot="1" x14ac:dyDescent="0.3">
      <c r="A49" s="64" t="s">
        <v>30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95"/>
      <c r="T49" s="96"/>
      <c r="U49" s="67">
        <f>SUM($U$44:$U$48)</f>
        <v>0</v>
      </c>
      <c r="V49" s="68"/>
      <c r="W49" s="68"/>
    </row>
    <row r="51" spans="1:23" ht="15.75" thickBot="1" x14ac:dyDescent="0.3">
      <c r="A51" s="2" t="s">
        <v>31</v>
      </c>
    </row>
    <row r="52" spans="1:23" s="104" customFormat="1" ht="36" customHeight="1" x14ac:dyDescent="0.25">
      <c r="A52" s="97" t="s">
        <v>32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9"/>
      <c r="O52" s="12" t="s">
        <v>33</v>
      </c>
      <c r="P52" s="100"/>
      <c r="Q52" s="100"/>
      <c r="R52" s="11"/>
      <c r="S52" s="101"/>
      <c r="T52" s="102" t="s">
        <v>34</v>
      </c>
      <c r="U52" s="102" t="s">
        <v>8</v>
      </c>
      <c r="V52" s="102" t="s">
        <v>35</v>
      </c>
      <c r="W52" s="103" t="s">
        <v>10</v>
      </c>
    </row>
    <row r="53" spans="1:23" s="115" customFormat="1" ht="12" x14ac:dyDescent="0.2">
      <c r="A53" s="105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7"/>
      <c r="O53" s="108"/>
      <c r="P53" s="109"/>
      <c r="Q53" s="109"/>
      <c r="R53" s="110"/>
      <c r="S53" s="111" t="str">
        <f>IFERROR(IF(A53="","",(VLOOKUP(A53,'Pomocný list'!$G$3:$H$19,2,0))),"")</f>
        <v/>
      </c>
      <c r="T53" s="112" t="str">
        <f t="shared" ref="T53:T57" si="5">S53</f>
        <v/>
      </c>
      <c r="U53" s="113" t="str">
        <f>IFERROR(IF(A53="","",PRODUCT(O53*T53)),"")</f>
        <v/>
      </c>
      <c r="V53" s="114"/>
      <c r="W53" s="53"/>
    </row>
    <row r="54" spans="1:23" s="115" customFormat="1" ht="12" x14ac:dyDescent="0.2">
      <c r="A54" s="105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7"/>
      <c r="O54" s="108"/>
      <c r="P54" s="109"/>
      <c r="Q54" s="109"/>
      <c r="R54" s="110"/>
      <c r="S54" s="111" t="str">
        <f>IFERROR(IF(A54="","",(VLOOKUP(A54,'Pomocný list'!$G$3:$H$19,2,0))),"")</f>
        <v/>
      </c>
      <c r="T54" s="112" t="str">
        <f t="shared" si="5"/>
        <v/>
      </c>
      <c r="U54" s="113" t="str">
        <f>IFERROR(IF(A54="","",PRODUCT(O54*T54)),"")</f>
        <v/>
      </c>
      <c r="V54" s="114"/>
      <c r="W54" s="53"/>
    </row>
    <row r="55" spans="1:23" s="115" customFormat="1" ht="12" x14ac:dyDescent="0.2">
      <c r="A55" s="105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7"/>
      <c r="O55" s="108"/>
      <c r="P55" s="109"/>
      <c r="Q55" s="109"/>
      <c r="R55" s="110"/>
      <c r="S55" s="111" t="str">
        <f>IFERROR(IF(A55="","",(VLOOKUP(A55,'Pomocný list'!$G$3:$H$19,2,0))),"")</f>
        <v/>
      </c>
      <c r="T55" s="112" t="str">
        <f t="shared" si="5"/>
        <v/>
      </c>
      <c r="U55" s="113" t="str">
        <f t="shared" ref="U55:U57" si="6">IFERROR(IF(A55="","",PRODUCT(O55*T55)),"")</f>
        <v/>
      </c>
      <c r="V55" s="114"/>
      <c r="W55" s="53"/>
    </row>
    <row r="56" spans="1:23" s="115" customFormat="1" ht="12" x14ac:dyDescent="0.2">
      <c r="A56" s="105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7"/>
      <c r="O56" s="108"/>
      <c r="P56" s="109"/>
      <c r="Q56" s="109"/>
      <c r="R56" s="110"/>
      <c r="S56" s="111" t="str">
        <f>IFERROR(IF(A56="","",(VLOOKUP(A56,'Pomocný list'!$G$3:$H$19,2,0))),"")</f>
        <v/>
      </c>
      <c r="T56" s="112" t="str">
        <f t="shared" si="5"/>
        <v/>
      </c>
      <c r="U56" s="113" t="str">
        <f t="shared" si="6"/>
        <v/>
      </c>
      <c r="V56" s="114"/>
      <c r="W56" s="53"/>
    </row>
    <row r="57" spans="1:23" s="115" customFormat="1" ht="12.6" customHeight="1" thickBot="1" x14ac:dyDescent="0.25">
      <c r="A57" s="105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7"/>
      <c r="O57" s="116"/>
      <c r="P57" s="117"/>
      <c r="Q57" s="117"/>
      <c r="R57" s="118"/>
      <c r="S57" s="119" t="str">
        <f>IFERROR(IF(A57="","",(VLOOKUP(A57,'Pomocný list'!$G$3:$H$19,2,0))),"")</f>
        <v/>
      </c>
      <c r="T57" s="120" t="str">
        <f t="shared" si="5"/>
        <v/>
      </c>
      <c r="U57" s="121" t="str">
        <f t="shared" si="6"/>
        <v/>
      </c>
      <c r="V57" s="122"/>
      <c r="W57" s="63"/>
    </row>
    <row r="58" spans="1:23" s="50" customFormat="1" ht="15.75" customHeight="1" thickBot="1" x14ac:dyDescent="0.3">
      <c r="A58" s="64" t="s">
        <v>8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6"/>
      <c r="U58" s="67">
        <f>SUM($U$53:$U$57)</f>
        <v>0</v>
      </c>
      <c r="V58" s="68"/>
      <c r="W58" s="68"/>
    </row>
    <row r="59" spans="1:23" x14ac:dyDescent="0.25">
      <c r="A59" s="123" t="s">
        <v>36</v>
      </c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</row>
    <row r="60" spans="1:23" x14ac:dyDescent="0.25">
      <c r="A60" s="124"/>
      <c r="B60" s="124"/>
    </row>
    <row r="61" spans="1:23" x14ac:dyDescent="0.25">
      <c r="A61" s="125"/>
      <c r="B61" s="125"/>
    </row>
    <row r="63" spans="1:23" ht="15.75" thickBot="1" x14ac:dyDescent="0.3"/>
    <row r="64" spans="1:23" ht="15.75" thickBot="1" x14ac:dyDescent="0.3">
      <c r="A64" s="126" t="s">
        <v>37</v>
      </c>
      <c r="B64" s="127"/>
      <c r="C64" s="127"/>
      <c r="D64" s="127"/>
      <c r="E64" s="127"/>
      <c r="F64" s="128"/>
      <c r="H64" s="129" t="s">
        <v>38</v>
      </c>
      <c r="I64" s="129"/>
      <c r="J64" s="130"/>
      <c r="K64" s="130"/>
      <c r="L64" s="130"/>
      <c r="M64" s="130"/>
      <c r="N64" s="131"/>
      <c r="O64" s="131"/>
    </row>
    <row r="65" spans="1:17" x14ac:dyDescent="0.25">
      <c r="A65" s="132" t="s">
        <v>39</v>
      </c>
      <c r="B65" s="133"/>
      <c r="C65" s="133"/>
      <c r="D65" s="134">
        <f>$U$40</f>
        <v>0</v>
      </c>
      <c r="E65" s="135"/>
      <c r="F65" s="136"/>
      <c r="J65" s="137"/>
      <c r="K65" s="137"/>
      <c r="L65" s="137"/>
      <c r="M65" s="137"/>
      <c r="N65" s="137"/>
      <c r="O65" s="137"/>
      <c r="P65" s="137"/>
    </row>
    <row r="66" spans="1:17" x14ac:dyDescent="0.25">
      <c r="A66" s="138" t="s">
        <v>40</v>
      </c>
      <c r="B66" s="139"/>
      <c r="C66" s="139"/>
      <c r="D66" s="140">
        <f>$U$49</f>
        <v>0</v>
      </c>
      <c r="E66" s="141"/>
      <c r="F66" s="142"/>
      <c r="J66" s="143"/>
      <c r="K66" s="143"/>
      <c r="L66" s="143"/>
      <c r="M66" s="143"/>
      <c r="N66" s="143"/>
      <c r="O66" s="143"/>
      <c r="P66" s="143"/>
      <c r="Q66" s="143"/>
    </row>
    <row r="67" spans="1:17" ht="15.75" thickBot="1" x14ac:dyDescent="0.3">
      <c r="A67" s="144" t="s">
        <v>41</v>
      </c>
      <c r="B67" s="145"/>
      <c r="C67" s="145"/>
      <c r="D67" s="146">
        <f>$U$58</f>
        <v>0</v>
      </c>
      <c r="E67" s="147"/>
      <c r="F67" s="148"/>
      <c r="J67" s="2" t="s">
        <v>42</v>
      </c>
    </row>
    <row r="68" spans="1:17" x14ac:dyDescent="0.25">
      <c r="J68" s="2" t="s">
        <v>43</v>
      </c>
    </row>
    <row r="70" spans="1:17" x14ac:dyDescent="0.25">
      <c r="J70" s="149"/>
      <c r="K70" s="149"/>
      <c r="L70" s="149"/>
      <c r="M70" s="149"/>
      <c r="N70" s="149"/>
      <c r="O70" s="149"/>
      <c r="P70" s="149"/>
      <c r="Q70" s="143"/>
    </row>
    <row r="71" spans="1:17" x14ac:dyDescent="0.25">
      <c r="J71" s="2" t="s">
        <v>44</v>
      </c>
    </row>
    <row r="72" spans="1:17" x14ac:dyDescent="0.25">
      <c r="J72" s="2" t="s">
        <v>45</v>
      </c>
    </row>
    <row r="74" spans="1:17" x14ac:dyDescent="0.25">
      <c r="H74" s="150" t="s">
        <v>46</v>
      </c>
    </row>
    <row r="77" spans="1:17" x14ac:dyDescent="0.25">
      <c r="J77" s="149"/>
      <c r="K77" s="149"/>
      <c r="L77" s="149"/>
      <c r="M77" s="149"/>
      <c r="N77" s="149"/>
      <c r="O77" s="149"/>
      <c r="P77" s="149"/>
      <c r="Q77" s="143"/>
    </row>
    <row r="78" spans="1:17" x14ac:dyDescent="0.25">
      <c r="J78" s="2" t="s">
        <v>44</v>
      </c>
    </row>
    <row r="79" spans="1:17" x14ac:dyDescent="0.25">
      <c r="J79" s="2" t="s">
        <v>45</v>
      </c>
    </row>
  </sheetData>
  <sheetProtection algorithmName="SHA-512" hashValue="X/fW7UCEgnpG4IKfFsbX/u4b0A/XNnX10Y8eW81tGpUrx52hd5JQ/ZPB99sLIPrT/SIgxON5BEc3/uTqJWrNpw==" saltValue="JNqyL9aNb1BlQYA8g0fc4A==" spinCount="100000" sheet="1" objects="1" scenarios="1"/>
  <protectedRanges>
    <protectedRange sqref="V53:W57" name="Oblast9"/>
    <protectedRange sqref="A53:T57" name="Oblast8"/>
    <protectedRange sqref="V44:W48" name="Oblast7"/>
    <protectedRange sqref="S44:T48" name="Oblast6"/>
    <protectedRange sqref="A44:O48" name="Oblast5"/>
    <protectedRange sqref="V10:W39" name="Oblast4"/>
    <protectedRange sqref="S10:S39" name="Oblast3"/>
    <protectedRange sqref="A10:O39" name="Oblast2"/>
    <protectedRange sqref="C3 C5" name="Oblast1"/>
  </protectedRanges>
  <mergeCells count="50">
    <mergeCell ref="A66:C66"/>
    <mergeCell ref="D66:F66"/>
    <mergeCell ref="A67:C67"/>
    <mergeCell ref="D67:F67"/>
    <mergeCell ref="A57:N57"/>
    <mergeCell ref="O57:R57"/>
    <mergeCell ref="A58:T58"/>
    <mergeCell ref="A59:R59"/>
    <mergeCell ref="A64:F64"/>
    <mergeCell ref="A65:C65"/>
    <mergeCell ref="D65:F65"/>
    <mergeCell ref="A54:N54"/>
    <mergeCell ref="O54:R54"/>
    <mergeCell ref="A55:N55"/>
    <mergeCell ref="O55:R55"/>
    <mergeCell ref="A56:N56"/>
    <mergeCell ref="O56:R56"/>
    <mergeCell ref="S47:T47"/>
    <mergeCell ref="S48:T48"/>
    <mergeCell ref="A49:T49"/>
    <mergeCell ref="A52:N52"/>
    <mergeCell ref="O52:R52"/>
    <mergeCell ref="A53:N53"/>
    <mergeCell ref="O53:R53"/>
    <mergeCell ref="V42:V43"/>
    <mergeCell ref="W42:W43"/>
    <mergeCell ref="S43:T43"/>
    <mergeCell ref="S44:T44"/>
    <mergeCell ref="S45:T45"/>
    <mergeCell ref="S46:T46"/>
    <mergeCell ref="U8:U9"/>
    <mergeCell ref="V8:V9"/>
    <mergeCell ref="W8:W9"/>
    <mergeCell ref="A40:T40"/>
    <mergeCell ref="A42:I42"/>
    <mergeCell ref="J42:L42"/>
    <mergeCell ref="M42:O42"/>
    <mergeCell ref="P42:R42"/>
    <mergeCell ref="S42:T42"/>
    <mergeCell ref="U42:U43"/>
    <mergeCell ref="A1:W1"/>
    <mergeCell ref="A3:B3"/>
    <mergeCell ref="C3:G3"/>
    <mergeCell ref="A5:B5"/>
    <mergeCell ref="C5:G5"/>
    <mergeCell ref="A8:I8"/>
    <mergeCell ref="J8:L8"/>
    <mergeCell ref="M8:O8"/>
    <mergeCell ref="P8:R8"/>
    <mergeCell ref="S8:T8"/>
  </mergeCells>
  <pageMargins left="0.7" right="0.7" top="0.78740157499999996" bottom="0.78740157499999996" header="0.3" footer="0.3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>
          <x14:formula1>
            <xm:f>'Pomocný list'!$G$3:$G$19</xm:f>
          </x14:formula1>
          <xm:sqref>A53:N57</xm:sqref>
        </x14:dataValidation>
        <x14:dataValidation type="list" allowBlank="1" showInputMessage="1" showErrorMessage="1">
          <x14:formula1>
            <xm:f>'Pomocný list'!$B$37:$B$45</xm:f>
          </x14:formula1>
          <xm:sqref>W49 W10:W40 W53:W58</xm:sqref>
        </x14:dataValidation>
        <x14:dataValidation type="list" allowBlank="1" showInputMessage="1">
          <x14:formula1>
            <xm:f>'Pomocný list'!$B$25:$B$27</xm:f>
          </x14:formula1>
          <xm:sqref>H44:H48 H10:H39</xm:sqref>
        </x14:dataValidation>
        <x14:dataValidation type="list" allowBlank="1" showInputMessage="1">
          <x14:formula1>
            <xm:f>'Pomocný list'!$B$21:$B$22</xm:f>
          </x14:formula1>
          <xm:sqref>G44:G48 G10:G39</xm:sqref>
        </x14:dataValidation>
        <x14:dataValidation type="list" allowBlank="1" showInputMessage="1" showErrorMessage="1">
          <x14:formula1>
            <xm:f>'Pomocný list'!$B$30:$B$34</xm:f>
          </x14:formula1>
          <xm:sqref>F44:F48 F10:F39</xm:sqref>
        </x14:dataValidation>
        <x14:dataValidation type="list" allowBlank="1" showInputMessage="1" showErrorMessage="1">
          <x14:formula1>
            <xm:f>'Pomocný list'!$B$12:$B$14</xm:f>
          </x14:formula1>
          <xm:sqref>D44:D48 D10:D39</xm:sqref>
        </x14:dataValidation>
        <x14:dataValidation type="list" allowBlank="1" showInputMessage="1" showErrorMessage="1">
          <x14:formula1>
            <xm:f>'Pomocný list'!$B$17:$B$18</xm:f>
          </x14:formula1>
          <xm:sqref>E44:E48 E10:E39</xm:sqref>
        </x14:dataValidation>
        <x14:dataValidation type="list" allowBlank="1" showInputMessage="1" showErrorMessage="1">
          <x14:formula1>
            <xm:f>'Pomocný list'!$B$3:$B$9</xm:f>
          </x14:formula1>
          <xm:sqref>C3:G3 C5:G5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5"/>
  <sheetViews>
    <sheetView workbookViewId="0">
      <selection activeCell="U40" sqref="U40"/>
    </sheetView>
  </sheetViews>
  <sheetFormatPr defaultRowHeight="15" x14ac:dyDescent="0.25"/>
  <cols>
    <col min="2" max="2" width="33.28515625" customWidth="1"/>
    <col min="4" max="4" width="29.7109375" bestFit="1" customWidth="1"/>
    <col min="5" max="5" width="4.5703125" bestFit="1" customWidth="1"/>
    <col min="7" max="7" width="76.42578125" bestFit="1" customWidth="1"/>
    <col min="8" max="8" width="5.5703125" bestFit="1" customWidth="1"/>
  </cols>
  <sheetData>
    <row r="1" spans="2:8" ht="15.75" thickBot="1" x14ac:dyDescent="0.3"/>
    <row r="2" spans="2:8" ht="15.75" thickBot="1" x14ac:dyDescent="0.3">
      <c r="B2" s="151" t="s">
        <v>47</v>
      </c>
      <c r="D2" s="152" t="s">
        <v>48</v>
      </c>
      <c r="E2" s="153" t="s">
        <v>49</v>
      </c>
      <c r="G2" s="154" t="s">
        <v>31</v>
      </c>
      <c r="H2" s="155" t="s">
        <v>49</v>
      </c>
    </row>
    <row r="3" spans="2:8" x14ac:dyDescent="0.25">
      <c r="B3" s="156" t="s">
        <v>50</v>
      </c>
      <c r="D3" s="157" t="s">
        <v>51</v>
      </c>
      <c r="E3" s="158">
        <v>2.25</v>
      </c>
      <c r="G3" s="157" t="s">
        <v>52</v>
      </c>
      <c r="H3" s="159">
        <v>0.2</v>
      </c>
    </row>
    <row r="4" spans="2:8" x14ac:dyDescent="0.25">
      <c r="B4" s="160" t="s">
        <v>53</v>
      </c>
      <c r="D4" s="161" t="s">
        <v>54</v>
      </c>
      <c r="E4" s="162">
        <v>1.5</v>
      </c>
      <c r="G4" s="161" t="s">
        <v>55</v>
      </c>
      <c r="H4" s="163">
        <v>0.2</v>
      </c>
    </row>
    <row r="5" spans="2:8" x14ac:dyDescent="0.25">
      <c r="B5" s="160" t="s">
        <v>56</v>
      </c>
      <c r="D5" s="161" t="s">
        <v>57</v>
      </c>
      <c r="E5" s="162">
        <v>1.5</v>
      </c>
      <c r="G5" s="161" t="s">
        <v>58</v>
      </c>
      <c r="H5" s="163">
        <v>3.6</v>
      </c>
    </row>
    <row r="6" spans="2:8" x14ac:dyDescent="0.25">
      <c r="B6" s="160" t="s">
        <v>59</v>
      </c>
      <c r="D6" s="161" t="s">
        <v>60</v>
      </c>
      <c r="E6" s="162">
        <v>3</v>
      </c>
      <c r="G6" s="161" t="s">
        <v>61</v>
      </c>
      <c r="H6" s="163">
        <v>7</v>
      </c>
    </row>
    <row r="7" spans="2:8" x14ac:dyDescent="0.25">
      <c r="B7" s="160" t="s">
        <v>62</v>
      </c>
      <c r="D7" s="161" t="s">
        <v>63</v>
      </c>
      <c r="E7" s="162">
        <v>2.25</v>
      </c>
      <c r="G7" s="161" t="s">
        <v>64</v>
      </c>
      <c r="H7" s="163">
        <v>10</v>
      </c>
    </row>
    <row r="8" spans="2:8" x14ac:dyDescent="0.25">
      <c r="B8" s="160" t="s">
        <v>65</v>
      </c>
      <c r="D8" s="161" t="s">
        <v>66</v>
      </c>
      <c r="E8" s="162">
        <v>2.25</v>
      </c>
      <c r="G8" s="161" t="s">
        <v>67</v>
      </c>
      <c r="H8" s="163">
        <v>30</v>
      </c>
    </row>
    <row r="9" spans="2:8" ht="15.75" thickBot="1" x14ac:dyDescent="0.3">
      <c r="B9" s="164" t="s">
        <v>68</v>
      </c>
      <c r="D9" s="161" t="s">
        <v>69</v>
      </c>
      <c r="E9" s="165">
        <v>3</v>
      </c>
      <c r="G9" s="161" t="s">
        <v>70</v>
      </c>
      <c r="H9" s="163">
        <v>55</v>
      </c>
    </row>
    <row r="10" spans="2:8" ht="15.75" thickBot="1" x14ac:dyDescent="0.3">
      <c r="D10" s="161" t="s">
        <v>71</v>
      </c>
      <c r="E10" s="165">
        <v>1.5</v>
      </c>
      <c r="G10" s="161" t="s">
        <v>72</v>
      </c>
      <c r="H10" s="163">
        <v>35</v>
      </c>
    </row>
    <row r="11" spans="2:8" ht="15.75" thickBot="1" x14ac:dyDescent="0.3">
      <c r="B11" s="151" t="s">
        <v>73</v>
      </c>
      <c r="D11" s="161" t="s">
        <v>74</v>
      </c>
      <c r="E11" s="165">
        <v>1.5</v>
      </c>
      <c r="G11" s="161" t="s">
        <v>75</v>
      </c>
      <c r="H11" s="163">
        <v>60</v>
      </c>
    </row>
    <row r="12" spans="2:8" x14ac:dyDescent="0.25">
      <c r="B12" s="156" t="s">
        <v>76</v>
      </c>
      <c r="D12" s="161" t="s">
        <v>77</v>
      </c>
      <c r="E12" s="165">
        <v>4.5</v>
      </c>
      <c r="G12" s="161" t="s">
        <v>78</v>
      </c>
      <c r="H12" s="163"/>
    </row>
    <row r="13" spans="2:8" x14ac:dyDescent="0.25">
      <c r="B13" s="160" t="s">
        <v>79</v>
      </c>
      <c r="D13" s="161" t="s">
        <v>80</v>
      </c>
      <c r="E13" s="165">
        <v>2.25</v>
      </c>
      <c r="G13" s="161" t="s">
        <v>81</v>
      </c>
      <c r="H13" s="163">
        <v>0.7</v>
      </c>
    </row>
    <row r="14" spans="2:8" ht="15.75" thickBot="1" x14ac:dyDescent="0.3">
      <c r="B14" s="164" t="s">
        <v>82</v>
      </c>
      <c r="D14" s="166" t="s">
        <v>83</v>
      </c>
      <c r="E14" s="167">
        <v>2.25</v>
      </c>
      <c r="G14" s="161" t="s">
        <v>84</v>
      </c>
      <c r="H14" s="163">
        <v>0.9</v>
      </c>
    </row>
    <row r="15" spans="2:8" ht="15.75" thickBot="1" x14ac:dyDescent="0.3">
      <c r="G15" s="161" t="s">
        <v>85</v>
      </c>
      <c r="H15" s="163">
        <v>1.2</v>
      </c>
    </row>
    <row r="16" spans="2:8" ht="15.75" thickBot="1" x14ac:dyDescent="0.3">
      <c r="B16" s="151" t="s">
        <v>15</v>
      </c>
      <c r="D16" s="152" t="s">
        <v>86</v>
      </c>
      <c r="E16" s="153" t="s">
        <v>49</v>
      </c>
      <c r="G16" s="161" t="s">
        <v>87</v>
      </c>
      <c r="H16" s="163">
        <v>1.8</v>
      </c>
    </row>
    <row r="17" spans="2:8" x14ac:dyDescent="0.25">
      <c r="B17" s="156" t="s">
        <v>88</v>
      </c>
      <c r="D17" s="157" t="s">
        <v>89</v>
      </c>
      <c r="E17" s="158">
        <v>0.2</v>
      </c>
      <c r="G17" s="161" t="s">
        <v>90</v>
      </c>
      <c r="H17" s="163">
        <v>1.8</v>
      </c>
    </row>
    <row r="18" spans="2:8" ht="15.75" thickBot="1" x14ac:dyDescent="0.3">
      <c r="B18" s="164" t="s">
        <v>91</v>
      </c>
      <c r="D18" s="161" t="s">
        <v>92</v>
      </c>
      <c r="E18" s="162">
        <v>0.3</v>
      </c>
      <c r="G18" s="161" t="s">
        <v>93</v>
      </c>
      <c r="H18" s="163">
        <v>1.8</v>
      </c>
    </row>
    <row r="19" spans="2:8" ht="15.75" thickBot="1" x14ac:dyDescent="0.3">
      <c r="D19" s="166" t="s">
        <v>94</v>
      </c>
      <c r="E19" s="168">
        <v>0.4</v>
      </c>
      <c r="G19" s="166"/>
      <c r="H19" s="169"/>
    </row>
    <row r="20" spans="2:8" ht="15.75" thickBot="1" x14ac:dyDescent="0.3">
      <c r="B20" s="151" t="s">
        <v>17</v>
      </c>
    </row>
    <row r="21" spans="2:8" x14ac:dyDescent="0.25">
      <c r="B21" s="156"/>
      <c r="D21" s="170"/>
      <c r="E21" s="170"/>
    </row>
    <row r="22" spans="2:8" ht="15.75" thickBot="1" x14ac:dyDescent="0.3">
      <c r="B22" s="164" t="s">
        <v>95</v>
      </c>
      <c r="D22" s="171"/>
      <c r="E22" s="171"/>
    </row>
    <row r="23" spans="2:8" ht="15.75" thickBot="1" x14ac:dyDescent="0.3">
      <c r="D23" s="171"/>
      <c r="E23" s="171"/>
    </row>
    <row r="24" spans="2:8" ht="15.75" thickBot="1" x14ac:dyDescent="0.3">
      <c r="B24" s="151" t="s">
        <v>18</v>
      </c>
      <c r="D24" s="171"/>
      <c r="E24" s="171"/>
    </row>
    <row r="25" spans="2:8" x14ac:dyDescent="0.25">
      <c r="B25" s="156" t="s">
        <v>96</v>
      </c>
      <c r="D25" s="171"/>
      <c r="E25" s="171"/>
    </row>
    <row r="26" spans="2:8" x14ac:dyDescent="0.25">
      <c r="B26" s="160" t="s">
        <v>97</v>
      </c>
      <c r="D26" s="171"/>
      <c r="E26" s="171"/>
    </row>
    <row r="27" spans="2:8" ht="15.75" thickBot="1" x14ac:dyDescent="0.3">
      <c r="B27" s="164" t="s">
        <v>98</v>
      </c>
      <c r="D27" s="171"/>
      <c r="E27" s="171"/>
    </row>
    <row r="28" spans="2:8" ht="15.75" thickBot="1" x14ac:dyDescent="0.3">
      <c r="D28" s="171"/>
      <c r="E28" s="171"/>
    </row>
    <row r="29" spans="2:8" ht="15.75" thickBot="1" x14ac:dyDescent="0.3">
      <c r="B29" s="151" t="s">
        <v>16</v>
      </c>
      <c r="D29" s="171"/>
      <c r="E29" s="171"/>
    </row>
    <row r="30" spans="2:8" x14ac:dyDescent="0.25">
      <c r="B30" s="156">
        <v>1</v>
      </c>
      <c r="D30" s="171"/>
      <c r="E30" s="171"/>
    </row>
    <row r="31" spans="2:8" x14ac:dyDescent="0.25">
      <c r="B31" s="160">
        <v>2</v>
      </c>
      <c r="D31" s="171"/>
      <c r="E31" s="171"/>
    </row>
    <row r="32" spans="2:8" x14ac:dyDescent="0.25">
      <c r="B32" s="160">
        <v>3</v>
      </c>
      <c r="D32" s="171"/>
      <c r="E32" s="171"/>
    </row>
    <row r="33" spans="2:5" x14ac:dyDescent="0.25">
      <c r="B33" s="160">
        <v>4</v>
      </c>
      <c r="D33" s="171"/>
      <c r="E33" s="171"/>
    </row>
    <row r="34" spans="2:5" ht="15.75" thickBot="1" x14ac:dyDescent="0.3">
      <c r="B34" s="164">
        <v>5</v>
      </c>
      <c r="D34" s="171"/>
      <c r="E34" s="171"/>
    </row>
    <row r="35" spans="2:5" ht="15.75" thickBot="1" x14ac:dyDescent="0.3">
      <c r="D35" s="170"/>
      <c r="E35" s="170"/>
    </row>
    <row r="36" spans="2:5" ht="15.75" thickBot="1" x14ac:dyDescent="0.3">
      <c r="B36" s="151" t="s">
        <v>10</v>
      </c>
      <c r="D36" s="171"/>
      <c r="E36" s="172"/>
    </row>
    <row r="37" spans="2:5" x14ac:dyDescent="0.25">
      <c r="B37" s="156" t="s">
        <v>99</v>
      </c>
      <c r="D37" s="171"/>
      <c r="E37" s="172"/>
    </row>
    <row r="38" spans="2:5" x14ac:dyDescent="0.25">
      <c r="B38" s="160" t="s">
        <v>100</v>
      </c>
      <c r="D38" s="171"/>
      <c r="E38" s="172"/>
    </row>
    <row r="39" spans="2:5" x14ac:dyDescent="0.25">
      <c r="B39" s="160" t="s">
        <v>101</v>
      </c>
      <c r="D39" s="171"/>
      <c r="E39" s="171"/>
    </row>
    <row r="40" spans="2:5" x14ac:dyDescent="0.25">
      <c r="B40" s="160" t="s">
        <v>102</v>
      </c>
    </row>
    <row r="41" spans="2:5" x14ac:dyDescent="0.25">
      <c r="B41" s="160" t="s">
        <v>103</v>
      </c>
    </row>
    <row r="42" spans="2:5" x14ac:dyDescent="0.25">
      <c r="B42" s="160" t="s">
        <v>104</v>
      </c>
    </row>
    <row r="43" spans="2:5" x14ac:dyDescent="0.25">
      <c r="B43" s="160" t="s">
        <v>105</v>
      </c>
    </row>
    <row r="44" spans="2:5" x14ac:dyDescent="0.25">
      <c r="B44" s="160" t="s">
        <v>106</v>
      </c>
    </row>
    <row r="45" spans="2:5" ht="15.75" thickBot="1" x14ac:dyDescent="0.3">
      <c r="B45" s="164" t="s">
        <v>107</v>
      </c>
    </row>
  </sheetData>
  <sheetProtection algorithmName="SHA-512" hashValue="B0WCYm0XAmnKR4ZO4YtYs3ddpD0unhHWPZmKVZVFcTUkwBA0v9aHkE4ayJyGOGTjUNKhFwl3PvMnGDk27MONfg==" saltValue="F5SjeYtNzxR6ch/YU+gMk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Objednávka 31.03.20xx</vt:lpstr>
      <vt:lpstr>Pomocný list</vt:lpstr>
    </vt:vector>
  </TitlesOfParts>
  <Company>Univerzita Tomáše Bati ve Zlíně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Peterka</dc:creator>
  <cp:lastModifiedBy>Ing. Jiří Peterka</cp:lastModifiedBy>
  <dcterms:created xsi:type="dcterms:W3CDTF">2022-11-21T09:09:59Z</dcterms:created>
  <dcterms:modified xsi:type="dcterms:W3CDTF">2022-11-21T09:18:57Z</dcterms:modified>
</cp:coreProperties>
</file>